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C65D7584-62E1-45C1-B0F9-2E5431A5F9D3}" xr6:coauthVersionLast="36" xr6:coauthVersionMax="36" xr10:uidLastSave="{00000000-0000-0000-0000-000000000000}"/>
  <bookViews>
    <workbookView xWindow="0" yWindow="0" windowWidth="24000" windowHeight="9525" xr2:uid="{E09562F8-C81F-458C-BD64-10714C04B366}"/>
  </bookViews>
  <sheets>
    <sheet name="ST_TS_semestr I-IV i V-VII" sheetId="1" r:id="rId1"/>
  </sheets>
  <definedNames>
    <definedName name="_xlnm.Print_Area" localSheetId="0">'ST_TS_semestr I-IV i V-VII'!$A$1:$J$165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4" i="1" s="1"/>
  <c r="I7" i="1"/>
  <c r="J7" i="1"/>
  <c r="D8" i="1"/>
  <c r="I8" i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B14" i="1"/>
  <c r="C14" i="1"/>
  <c r="E14" i="1"/>
  <c r="E88" i="1" s="1"/>
  <c r="F14" i="1"/>
  <c r="G14" i="1"/>
  <c r="J14" i="1" s="1"/>
  <c r="H14" i="1"/>
  <c r="I14" i="1"/>
  <c r="D16" i="1"/>
  <c r="I16" i="1"/>
  <c r="J16" i="1"/>
  <c r="J24" i="1" s="1"/>
  <c r="D17" i="1"/>
  <c r="I17" i="1"/>
  <c r="I24" i="1" s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B24" i="1"/>
  <c r="C24" i="1"/>
  <c r="D24" i="1"/>
  <c r="E24" i="1"/>
  <c r="F24" i="1"/>
  <c r="G24" i="1"/>
  <c r="H24" i="1"/>
  <c r="H45" i="1" s="1"/>
  <c r="D26" i="1"/>
  <c r="D34" i="1" s="1"/>
  <c r="I26" i="1"/>
  <c r="I34" i="1" s="1"/>
  <c r="J26" i="1"/>
  <c r="D27" i="1"/>
  <c r="I27" i="1"/>
  <c r="J27" i="1"/>
  <c r="J34" i="1" s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B34" i="1"/>
  <c r="C34" i="1"/>
  <c r="E34" i="1"/>
  <c r="F34" i="1"/>
  <c r="G34" i="1"/>
  <c r="G88" i="1" s="1"/>
  <c r="D36" i="1"/>
  <c r="D44" i="1" s="1"/>
  <c r="I36" i="1"/>
  <c r="I44" i="1" s="1"/>
  <c r="J36" i="1"/>
  <c r="D37" i="1"/>
  <c r="I37" i="1"/>
  <c r="J37" i="1"/>
  <c r="J44" i="1" s="1"/>
  <c r="D38" i="1"/>
  <c r="I38" i="1"/>
  <c r="J38" i="1"/>
  <c r="D39" i="1"/>
  <c r="I39" i="1"/>
  <c r="J39" i="1"/>
  <c r="D40" i="1"/>
  <c r="I40" i="1"/>
  <c r="J40" i="1"/>
  <c r="D41" i="1"/>
  <c r="I41" i="1"/>
  <c r="J41" i="1"/>
  <c r="D42" i="1"/>
  <c r="I42" i="1"/>
  <c r="J42" i="1"/>
  <c r="D43" i="1"/>
  <c r="I43" i="1"/>
  <c r="J43" i="1"/>
  <c r="B44" i="1"/>
  <c r="C44" i="1"/>
  <c r="E44" i="1"/>
  <c r="F44" i="1"/>
  <c r="G44" i="1"/>
  <c r="H44" i="1"/>
  <c r="B45" i="1"/>
  <c r="F45" i="1"/>
  <c r="G45" i="1"/>
  <c r="D54" i="1"/>
  <c r="D63" i="1" s="1"/>
  <c r="D87" i="1" s="1"/>
  <c r="I54" i="1"/>
  <c r="J54" i="1"/>
  <c r="J63" i="1" s="1"/>
  <c r="D55" i="1"/>
  <c r="I55" i="1"/>
  <c r="J55" i="1"/>
  <c r="D56" i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3" i="1"/>
  <c r="C63" i="1"/>
  <c r="E63" i="1"/>
  <c r="F63" i="1"/>
  <c r="G63" i="1"/>
  <c r="H63" i="1"/>
  <c r="I63" i="1"/>
  <c r="D65" i="1"/>
  <c r="D76" i="1" s="1"/>
  <c r="I65" i="1"/>
  <c r="J65" i="1"/>
  <c r="D66" i="1"/>
  <c r="I66" i="1"/>
  <c r="J66" i="1"/>
  <c r="D67" i="1"/>
  <c r="I67" i="1"/>
  <c r="J67" i="1"/>
  <c r="D68" i="1"/>
  <c r="I68" i="1"/>
  <c r="I76" i="1" s="1"/>
  <c r="J68" i="1"/>
  <c r="D69" i="1"/>
  <c r="I69" i="1"/>
  <c r="J69" i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B87" i="1" s="1"/>
  <c r="C76" i="1"/>
  <c r="C87" i="1" s="1"/>
  <c r="E76" i="1"/>
  <c r="F76" i="1"/>
  <c r="F87" i="1" s="1"/>
  <c r="G76" i="1"/>
  <c r="G87" i="1" s="1"/>
  <c r="H76" i="1"/>
  <c r="D78" i="1"/>
  <c r="D86" i="1" s="1"/>
  <c r="I78" i="1"/>
  <c r="J78" i="1"/>
  <c r="D79" i="1"/>
  <c r="I79" i="1"/>
  <c r="I86" i="1" s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B88" i="1" s="1"/>
  <c r="C86" i="1"/>
  <c r="E86" i="1"/>
  <c r="F86" i="1"/>
  <c r="J86" i="1" s="1"/>
  <c r="G86" i="1"/>
  <c r="H86" i="1"/>
  <c r="E87" i="1"/>
  <c r="H88" i="1"/>
  <c r="D98" i="1"/>
  <c r="I98" i="1"/>
  <c r="J98" i="1"/>
  <c r="D99" i="1"/>
  <c r="I99" i="1"/>
  <c r="J99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7" i="1"/>
  <c r="D108" i="1"/>
  <c r="D110" i="1"/>
  <c r="I110" i="1"/>
  <c r="J110" i="1"/>
  <c r="D111" i="1"/>
  <c r="I111" i="1"/>
  <c r="J111" i="1"/>
  <c r="D113" i="1"/>
  <c r="I113" i="1"/>
  <c r="J113" i="1"/>
  <c r="D114" i="1"/>
  <c r="I114" i="1"/>
  <c r="J114" i="1"/>
  <c r="D115" i="1"/>
  <c r="I115" i="1"/>
  <c r="J115" i="1"/>
  <c r="D116" i="1"/>
  <c r="I116" i="1"/>
  <c r="J116" i="1"/>
  <c r="D117" i="1"/>
  <c r="I117" i="1"/>
  <c r="J117" i="1"/>
  <c r="D45" i="1" l="1"/>
  <c r="D88" i="1"/>
  <c r="H89" i="1" s="1"/>
  <c r="G89" i="1"/>
  <c r="H46" i="1"/>
  <c r="J76" i="1"/>
  <c r="F88" i="1"/>
  <c r="F89" i="1" s="1"/>
  <c r="E45" i="1"/>
  <c r="G46" i="1" l="1"/>
  <c r="F46" i="1"/>
  <c r="E46" i="1"/>
  <c r="E89" i="1"/>
</calcChain>
</file>

<file path=xl/sharedStrings.xml><?xml version="1.0" encoding="utf-8"?>
<sst xmlns="http://schemas.openxmlformats.org/spreadsheetml/2006/main" count="211" uniqueCount="109">
  <si>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</si>
  <si>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</si>
  <si>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</si>
  <si>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</si>
  <si>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</si>
  <si>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</si>
  <si>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 - blok A</t>
  </si>
  <si>
    <t>Komunikacja społeczna</t>
  </si>
  <si>
    <t>Sztuka negocjacji</t>
  </si>
  <si>
    <t>SEMESTR IV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</si>
  <si>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</si>
  <si>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</si>
  <si>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</si>
  <si>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</si>
  <si>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</si>
  <si>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</si>
  <si>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</si>
  <si>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</si>
  <si>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</si>
  <si>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</si>
  <si>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 xml:space="preserve">Etyka 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</si>
  <si>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</si>
  <si>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</si>
  <si>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</si>
  <si>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</si>
  <si>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</si>
  <si>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</si>
  <si>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</si>
  <si>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</si>
  <si>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</si>
  <si>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</si>
  <si>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</si>
  <si>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stacjonarne pierwszego stopnia.
 Plan zatwierdzony uchwałą Rady Wydziału dn. 26.04.2019 r., obowiązuje dla naboru </t>
    </r>
    <r>
      <rPr>
        <b/>
        <sz val="9"/>
        <color indexed="10"/>
        <rFont val="Arial"/>
        <family val="2"/>
        <charset val="238"/>
      </rPr>
      <t>2019/2020.</t>
    </r>
  </si>
  <si>
    <t>WYDZIAŁ INŻYNIERII PRODUKCJI</t>
  </si>
  <si>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</si>
  <si>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</si>
  <si>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</si>
  <si>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</si>
  <si>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</si>
  <si>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</si>
  <si>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Seminarium dyplomowe 2</t>
  </si>
  <si>
    <t>Przedmiot do wyboru 1 - blok A</t>
  </si>
  <si>
    <t>Budownictwo drogowe</t>
  </si>
  <si>
    <t>Jakość i bezpieczeństwo żywności w transporcie</t>
  </si>
  <si>
    <t>Transport chłodniczy</t>
  </si>
  <si>
    <t>Prawo transportowe</t>
  </si>
  <si>
    <t>Systemy sterowania ruchem pojazdów i towarów</t>
  </si>
  <si>
    <t>SEMESTR VII</t>
  </si>
  <si>
    <t>Seminarium dyplomowe 1</t>
  </si>
  <si>
    <t>Praktyka zawodowa - 4 tygodnie</t>
  </si>
  <si>
    <t>Maszyny do zrywki i transportu drewna</t>
  </si>
  <si>
    <t>Transport surowców i produktów spożywczych</t>
  </si>
  <si>
    <t>Ochrona środowiska</t>
  </si>
  <si>
    <t>Bezpieczeństwo usług transportowych</t>
  </si>
  <si>
    <t>Elektrotechnika samochodowa</t>
  </si>
  <si>
    <t>Magazynowanie i monitorowanie towarów</t>
  </si>
  <si>
    <t>Opakowania i zabezpieczenia w transporcie</t>
  </si>
  <si>
    <t>Transport i technologie w produkcji roślinnej</t>
  </si>
  <si>
    <t>Transport materiałów sypkich</t>
  </si>
  <si>
    <t>SEMESTR VI</t>
  </si>
  <si>
    <t>Podstawy konstrukcji środków transportu</t>
  </si>
  <si>
    <t>Ergonomia i bezpieczeństwo pracy oraz ochrona własności intelektualnej</t>
  </si>
  <si>
    <t>Organizacja usług transporotwych w produkcji rolniczej</t>
  </si>
  <si>
    <t>Teoria ruchu pojazdów</t>
  </si>
  <si>
    <t>Budowa i eksploatacja pojazdów</t>
  </si>
  <si>
    <t>Procesy spalania</t>
  </si>
  <si>
    <t>Transport wewnętrzny</t>
  </si>
  <si>
    <t>Gospodarka paliwowo-smarowa</t>
  </si>
  <si>
    <t>Fizyczne podstawy energetyki</t>
  </si>
  <si>
    <t>SEMESTR V</t>
  </si>
  <si>
    <t>Udział procentowy [%]</t>
  </si>
  <si>
    <t>Ogółem godzin w semestrach 1 - 4</t>
  </si>
  <si>
    <t>Budowa i eksploatacja silników spalinowych</t>
  </si>
  <si>
    <t>Termodynamika techniczna</t>
  </si>
  <si>
    <t>Systemy transportowe</t>
  </si>
  <si>
    <t>Automatyka</t>
  </si>
  <si>
    <t>Metrologia</t>
  </si>
  <si>
    <t>Eksploatacja techniczna</t>
  </si>
  <si>
    <t>Przedmiot humanistyczny 3</t>
  </si>
  <si>
    <t>Język obcy 3</t>
  </si>
  <si>
    <t>SEMESTR IV</t>
  </si>
  <si>
    <t>Ekonomika transportu</t>
  </si>
  <si>
    <t>Elektrotechnika i elektronika</t>
  </si>
  <si>
    <t>Przedmiot humanistyczny 2</t>
  </si>
  <si>
    <t>Grafika inżynierska i konstrukcja maszyn</t>
  </si>
  <si>
    <t>Inżynieria ruchu</t>
  </si>
  <si>
    <t>Środki transportu</t>
  </si>
  <si>
    <t>Mechanika techniczna 2</t>
  </si>
  <si>
    <t>Język obcy 2</t>
  </si>
  <si>
    <t>SEMESTR III</t>
  </si>
  <si>
    <t>Mechanika techniczna 1</t>
  </si>
  <si>
    <t>Nauka o materiałach</t>
  </si>
  <si>
    <t>Infrastruktura transportu</t>
  </si>
  <si>
    <t>Logistyka</t>
  </si>
  <si>
    <t>Technologia informacyjna i informatyka 2</t>
  </si>
  <si>
    <t>Matematyka i badania operacyjne 2</t>
  </si>
  <si>
    <t>Wychowanie fizyczne 2</t>
  </si>
  <si>
    <t>Język obcy 1</t>
  </si>
  <si>
    <t>SEMESTR II</t>
  </si>
  <si>
    <t>Metodologia studiów</t>
  </si>
  <si>
    <t xml:space="preserve">Przedmiot humanistyczny 1 </t>
  </si>
  <si>
    <t>Wychowanie fizyczne 1</t>
  </si>
  <si>
    <t>Organizacja i zarządzanie</t>
  </si>
  <si>
    <t>Ekonomia</t>
  </si>
  <si>
    <t>Fizyka</t>
  </si>
  <si>
    <t>Technologia informacyjna i informatyka 1</t>
  </si>
  <si>
    <t>Matematyka i badania operacyjne 1</t>
  </si>
  <si>
    <t xml:space="preserve">SEMESTR I 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</si>
  <si>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stacjonarne pierwszego stopnia.
Plan zatwierdzony uchwałą Rady Wydziału dn. 26.04.2019 r., obowiązuje dla naboru </t>
    </r>
    <r>
      <rPr>
        <b/>
        <sz val="9"/>
        <color indexed="10"/>
        <rFont val="Arial"/>
        <family val="2"/>
        <charset val="238"/>
      </rPr>
      <t>2019/2020.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</si>
</sst>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12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64" fontId="7" fillId="2" borderId="2" xfId="2" applyFont="1" applyFill="1" applyBorder="1" applyAlignment="1" applyProtection="1">
      <alignment horizontal="center" vertical="center" textRotation="90"/>
    </xf>
    <xf numFmtId="164" fontId="7" fillId="2" borderId="2" xfId="2" applyFont="1" applyFill="1" applyBorder="1" applyAlignment="1" applyProtection="1">
      <alignment horizontal="center" vertical="center" textRotation="90" wrapText="1"/>
    </xf>
    <xf numFmtId="49" fontId="7" fillId="2" borderId="2" xfId="2" applyNumberFormat="1" applyFont="1" applyFill="1" applyBorder="1" applyAlignment="1" applyProtection="1">
      <alignment horizontal="center" vertical="center" textRotation="90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vertical="center"/>
    </xf>
    <xf numFmtId="1" fontId="15" fillId="0" borderId="0" xfId="1" applyNumberFormat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horizontal="left" vertical="center"/>
    </xf>
    <xf numFmtId="1" fontId="16" fillId="0" borderId="5" xfId="1" applyNumberFormat="1" applyFont="1" applyFill="1" applyBorder="1" applyAlignment="1">
      <alignment horizontal="center" vertical="center"/>
    </xf>
    <xf numFmtId="1" fontId="11" fillId="2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" fontId="17" fillId="0" borderId="5" xfId="1" applyNumberFormat="1" applyFont="1" applyFill="1" applyBorder="1" applyAlignment="1">
      <alignment horizontal="center" vertical="center"/>
    </xf>
    <xf numFmtId="1" fontId="17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17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/>
    </xf>
    <xf numFmtId="0" fontId="4" fillId="0" borderId="0" xfId="1" applyFont="1"/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right" vertical="center"/>
    </xf>
    <xf numFmtId="0" fontId="18" fillId="0" borderId="0" xfId="1" applyFont="1" applyFill="1"/>
    <xf numFmtId="0" fontId="2" fillId="0" borderId="0" xfId="1" applyFont="1" applyFill="1"/>
    <xf numFmtId="0" fontId="19" fillId="0" borderId="4" xfId="1" applyFont="1" applyBorder="1" applyAlignment="1">
      <alignment vertical="center"/>
    </xf>
    <xf numFmtId="164" fontId="7" fillId="2" borderId="6" xfId="2" applyFont="1" applyFill="1" applyBorder="1" applyAlignment="1" applyProtection="1">
      <alignment horizontal="center" vertical="center" textRotation="90"/>
    </xf>
    <xf numFmtId="164" fontId="7" fillId="2" borderId="4" xfId="2" applyFont="1" applyFill="1" applyBorder="1" applyAlignment="1" applyProtection="1">
      <alignment horizontal="center" vertical="center" textRotation="90" wrapText="1"/>
    </xf>
    <xf numFmtId="49" fontId="7" fillId="2" borderId="4" xfId="2" applyNumberFormat="1" applyFont="1" applyFill="1" applyBorder="1" applyAlignment="1" applyProtection="1">
      <alignment horizontal="center" vertical="center" textRotation="90" wrapText="1"/>
    </xf>
    <xf numFmtId="164" fontId="7" fillId="2" borderId="6" xfId="2" applyFont="1" applyFill="1" applyBorder="1" applyAlignment="1" applyProtection="1">
      <alignment horizontal="center" vertical="center" textRotation="90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1" fontId="24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vertical="center"/>
    </xf>
    <xf numFmtId="1" fontId="24" fillId="0" borderId="5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left" vertical="center"/>
    </xf>
    <xf numFmtId="0" fontId="15" fillId="0" borderId="0" xfId="1" applyFont="1" applyFill="1"/>
    <xf numFmtId="0" fontId="25" fillId="2" borderId="5" xfId="1" applyFont="1" applyFill="1" applyBorder="1" applyAlignment="1">
      <alignment vertical="center"/>
    </xf>
    <xf numFmtId="0" fontId="5" fillId="0" borderId="0" xfId="1" applyFont="1" applyFill="1"/>
    <xf numFmtId="1" fontId="11" fillId="2" borderId="6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 shrinkToFit="1"/>
    </xf>
    <xf numFmtId="1" fontId="4" fillId="0" borderId="11" xfId="1" applyNumberFormat="1" applyFont="1" applyBorder="1" applyAlignment="1">
      <alignment horizontal="center" vertical="center"/>
    </xf>
    <xf numFmtId="0" fontId="15" fillId="0" borderId="11" xfId="1" applyFont="1" applyFill="1" applyBorder="1" applyAlignment="1">
      <alignment vertical="center"/>
    </xf>
    <xf numFmtId="0" fontId="15" fillId="0" borderId="12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1" fontId="11" fillId="3" borderId="4" xfId="1" applyNumberFormat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2" fillId="0" borderId="0" xfId="1" applyFont="1" applyFill="1"/>
    <xf numFmtId="0" fontId="4" fillId="0" borderId="5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4" fillId="0" borderId="6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vertical="center"/>
    </xf>
    <xf numFmtId="0" fontId="15" fillId="0" borderId="16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5" fillId="0" borderId="0" xfId="1" applyFont="1"/>
    <xf numFmtId="0" fontId="15" fillId="0" borderId="1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59F12EE0-CBCE-43C7-8350-C69FDA323133}"/>
    <cellStyle name="Walutowy 2" xfId="2" xr:uid="{A2687D2C-EA54-458D-9733-DE8369869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0B79-1389-4E8F-9BF5-3DA415CB3146}">
  <sheetPr>
    <pageSetUpPr fitToPage="1"/>
  </sheetPr>
  <dimension ref="A1:J230"/>
  <sheetViews>
    <sheetView tabSelected="1" view="pageBreakPreview" topLeftCell="A76" zoomScaleNormal="100" zoomScaleSheetLayoutView="100" workbookViewId="0">
      <selection activeCell="A94" sqref="A94:J94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8" customHeight="1" x14ac:dyDescent="0.2">
      <c r="A2" s="33" t="s">
        <v>108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2" customHeight="1" x14ac:dyDescent="0.2">
      <c r="J3" s="6"/>
    </row>
    <row r="4" spans="1:10" s="121" customFormat="1" ht="84" customHeight="1" x14ac:dyDescent="0.25">
      <c r="A4" s="125" t="s">
        <v>31</v>
      </c>
      <c r="B4" s="30" t="s">
        <v>30</v>
      </c>
      <c r="C4" s="28" t="s">
        <v>29</v>
      </c>
      <c r="D4" s="28" t="s">
        <v>28</v>
      </c>
      <c r="E4" s="27" t="s">
        <v>27</v>
      </c>
      <c r="F4" s="29" t="s">
        <v>26</v>
      </c>
      <c r="G4" s="29" t="s">
        <v>25</v>
      </c>
      <c r="H4" s="28" t="s">
        <v>24</v>
      </c>
      <c r="I4" s="27" t="s">
        <v>23</v>
      </c>
      <c r="J4" s="27" t="s">
        <v>22</v>
      </c>
    </row>
    <row r="5" spans="1:10" s="121" customFormat="1" ht="12.75" customHeight="1" x14ac:dyDescent="0.25">
      <c r="A5" s="124" t="s">
        <v>107</v>
      </c>
      <c r="B5" s="123"/>
      <c r="C5" s="123"/>
      <c r="D5" s="123"/>
      <c r="E5" s="123"/>
      <c r="F5" s="123"/>
      <c r="G5" s="123"/>
      <c r="H5" s="123"/>
      <c r="I5" s="123"/>
      <c r="J5" s="122"/>
    </row>
    <row r="6" spans="1:10" s="95" customFormat="1" ht="12.6" customHeight="1" x14ac:dyDescent="0.25">
      <c r="A6" s="66" t="s">
        <v>106</v>
      </c>
      <c r="B6" s="15">
        <v>7</v>
      </c>
      <c r="C6" s="14" t="s">
        <v>0</v>
      </c>
      <c r="D6" s="25">
        <f>SUM(E6:H6)</f>
        <v>75</v>
      </c>
      <c r="E6" s="118">
        <v>30</v>
      </c>
      <c r="F6" s="118">
        <v>30</v>
      </c>
      <c r="G6" s="118">
        <v>15</v>
      </c>
      <c r="H6" s="13"/>
      <c r="I6" s="13">
        <f>ROUNDUP(E6/15,0)</f>
        <v>2</v>
      </c>
      <c r="J6" s="13">
        <f>ROUNDUP((F6+G6+H6)/15,0)</f>
        <v>3</v>
      </c>
    </row>
    <row r="7" spans="1:10" s="97" customFormat="1" ht="12.6" customHeight="1" x14ac:dyDescent="0.25">
      <c r="A7" s="66" t="s">
        <v>105</v>
      </c>
      <c r="B7" s="15">
        <v>6</v>
      </c>
      <c r="C7" s="14" t="s">
        <v>0</v>
      </c>
      <c r="D7" s="25">
        <f>SUM(E7:H7)</f>
        <v>45</v>
      </c>
      <c r="E7" s="118">
        <v>15</v>
      </c>
      <c r="F7" s="118">
        <v>0</v>
      </c>
      <c r="G7" s="118">
        <v>30</v>
      </c>
      <c r="H7" s="13"/>
      <c r="I7" s="13">
        <f>ROUNDUP(E7/15,0)</f>
        <v>1</v>
      </c>
      <c r="J7" s="13">
        <f>ROUNDUP((F7+G7+H7)/15,0)</f>
        <v>2</v>
      </c>
    </row>
    <row r="8" spans="1:10" s="97" customFormat="1" ht="12.6" customHeight="1" x14ac:dyDescent="0.25">
      <c r="A8" s="66" t="s">
        <v>104</v>
      </c>
      <c r="B8" s="63">
        <v>7</v>
      </c>
      <c r="C8" s="14" t="s">
        <v>38</v>
      </c>
      <c r="D8" s="25">
        <f>SUM(E8:H8)</f>
        <v>75</v>
      </c>
      <c r="E8" s="118">
        <v>45</v>
      </c>
      <c r="F8" s="119">
        <v>10</v>
      </c>
      <c r="G8" s="119">
        <v>20</v>
      </c>
      <c r="H8" s="13"/>
      <c r="I8" s="13">
        <f>ROUNDUP(E8/15,0)</f>
        <v>3</v>
      </c>
      <c r="J8" s="13">
        <f>ROUNDUP((F8+G8+H8)/15,0)</f>
        <v>2</v>
      </c>
    </row>
    <row r="9" spans="1:10" s="95" customFormat="1" ht="12.6" customHeight="1" x14ac:dyDescent="0.25">
      <c r="A9" s="66" t="s">
        <v>103</v>
      </c>
      <c r="B9" s="63">
        <v>4</v>
      </c>
      <c r="C9" s="14" t="s">
        <v>38</v>
      </c>
      <c r="D9" s="25">
        <f>SUM(E9:H9)</f>
        <v>30</v>
      </c>
      <c r="E9" s="118">
        <v>30</v>
      </c>
      <c r="F9" s="119"/>
      <c r="G9" s="119"/>
      <c r="H9" s="13"/>
      <c r="I9" s="13">
        <f>ROUNDUP(E9/15,0)</f>
        <v>2</v>
      </c>
      <c r="J9" s="13">
        <f>ROUNDUP((F9+G9+H9)/15,0)</f>
        <v>0</v>
      </c>
    </row>
    <row r="10" spans="1:10" s="95" customFormat="1" ht="12.6" customHeight="1" x14ac:dyDescent="0.25">
      <c r="A10" s="66" t="s">
        <v>102</v>
      </c>
      <c r="B10" s="15">
        <v>4</v>
      </c>
      <c r="C10" s="14" t="s">
        <v>0</v>
      </c>
      <c r="D10" s="13">
        <f>SUM(E10:H10)</f>
        <v>45</v>
      </c>
      <c r="E10" s="13">
        <v>15</v>
      </c>
      <c r="F10" s="13">
        <v>10</v>
      </c>
      <c r="G10" s="64">
        <v>20</v>
      </c>
      <c r="H10" s="13"/>
      <c r="I10" s="13">
        <f>ROUNDUP(E10/15,0)</f>
        <v>1</v>
      </c>
      <c r="J10" s="13">
        <f>ROUNDUP((F10+G10+H10)/15,0)</f>
        <v>2</v>
      </c>
    </row>
    <row r="11" spans="1:10" s="95" customFormat="1" ht="12.6" customHeight="1" x14ac:dyDescent="0.25">
      <c r="A11" s="66" t="s">
        <v>101</v>
      </c>
      <c r="B11" s="15">
        <v>0</v>
      </c>
      <c r="C11" s="14" t="s">
        <v>0</v>
      </c>
      <c r="D11" s="25">
        <f>SUM(E11:H11)</f>
        <v>30</v>
      </c>
      <c r="E11" s="120"/>
      <c r="F11" s="120">
        <v>30</v>
      </c>
      <c r="G11" s="120"/>
      <c r="H11" s="13"/>
      <c r="I11" s="13">
        <f>ROUNDUP(E11/15,0)</f>
        <v>0</v>
      </c>
      <c r="J11" s="13">
        <f>ROUNDUP((F11+G11+H11)/15,0)</f>
        <v>2</v>
      </c>
    </row>
    <row r="12" spans="1:10" s="111" customFormat="1" ht="12.6" customHeight="1" x14ac:dyDescent="0.25">
      <c r="A12" s="66" t="s">
        <v>100</v>
      </c>
      <c r="B12" s="15">
        <v>2</v>
      </c>
      <c r="C12" s="14" t="s">
        <v>0</v>
      </c>
      <c r="D12" s="25">
        <f>SUM(E12:H12)</f>
        <v>30</v>
      </c>
      <c r="E12" s="118">
        <v>30</v>
      </c>
      <c r="F12" s="119"/>
      <c r="G12" s="119"/>
      <c r="H12" s="13"/>
      <c r="I12" s="13">
        <f>ROUNDUP(E12/15,0)</f>
        <v>2</v>
      </c>
      <c r="J12" s="13">
        <f>ROUNDUP((F12+G12+H12)/15,0)</f>
        <v>0</v>
      </c>
    </row>
    <row r="13" spans="1:10" s="95" customFormat="1" ht="12.6" customHeight="1" x14ac:dyDescent="0.25">
      <c r="A13" s="20" t="s">
        <v>99</v>
      </c>
      <c r="B13" s="13">
        <v>0</v>
      </c>
      <c r="C13" s="14" t="s">
        <v>0</v>
      </c>
      <c r="D13" s="25">
        <f>SUM(E13:H13)</f>
        <v>5</v>
      </c>
      <c r="E13" s="118">
        <v>5</v>
      </c>
      <c r="F13" s="14"/>
      <c r="G13" s="14"/>
      <c r="H13" s="13"/>
      <c r="I13" s="13">
        <f>ROUNDUP(E13/15,0)</f>
        <v>1</v>
      </c>
      <c r="J13" s="13">
        <f>ROUNDUP((F13+G13+H13)/15,0)</f>
        <v>0</v>
      </c>
    </row>
    <row r="14" spans="1:10" s="97" customFormat="1" ht="12.6" customHeight="1" x14ac:dyDescent="0.25">
      <c r="A14" s="72" t="s">
        <v>37</v>
      </c>
      <c r="B14" s="70">
        <f>SUM(B6:B13)</f>
        <v>30</v>
      </c>
      <c r="C14" s="71">
        <f>COUNTIF(C6:C13,"e")</f>
        <v>2</v>
      </c>
      <c r="D14" s="70">
        <f>SUM(D6:D13)</f>
        <v>335</v>
      </c>
      <c r="E14" s="70">
        <f>SUM(E6:E13)</f>
        <v>170</v>
      </c>
      <c r="F14" s="70">
        <f>SUM(F6:F13)</f>
        <v>80</v>
      </c>
      <c r="G14" s="70">
        <f>SUM(G6:G13)</f>
        <v>85</v>
      </c>
      <c r="H14" s="70">
        <f>SUM(H6:H13)</f>
        <v>0</v>
      </c>
      <c r="I14" s="70">
        <f>SUM(I6:I13)</f>
        <v>12</v>
      </c>
      <c r="J14" s="106">
        <f>ROUNDUP((F14+G14+H14)/15,0)</f>
        <v>11</v>
      </c>
    </row>
    <row r="15" spans="1:10" s="97" customFormat="1" ht="12.6" customHeight="1" x14ac:dyDescent="0.25">
      <c r="A15" s="117" t="s">
        <v>98</v>
      </c>
      <c r="B15" s="116"/>
      <c r="C15" s="116"/>
      <c r="D15" s="116"/>
      <c r="E15" s="116"/>
      <c r="F15" s="116"/>
      <c r="G15" s="116"/>
      <c r="H15" s="116"/>
      <c r="I15" s="116"/>
      <c r="J15" s="115"/>
    </row>
    <row r="16" spans="1:10" s="97" customFormat="1" ht="12.6" customHeight="1" x14ac:dyDescent="0.25">
      <c r="A16" s="61" t="s">
        <v>97</v>
      </c>
      <c r="B16" s="102">
        <v>2</v>
      </c>
      <c r="C16" s="14" t="s">
        <v>0</v>
      </c>
      <c r="D16" s="13">
        <f>SUM(E16:H16)</f>
        <v>30</v>
      </c>
      <c r="E16" s="13"/>
      <c r="F16" s="13"/>
      <c r="G16" s="64">
        <v>30</v>
      </c>
      <c r="H16" s="13"/>
      <c r="I16" s="13">
        <f>ROUNDUP(E16/15,0)</f>
        <v>0</v>
      </c>
      <c r="J16" s="13">
        <f>ROUNDUP((F16+G16+H16)/15,0)</f>
        <v>2</v>
      </c>
    </row>
    <row r="17" spans="1:10" s="97" customFormat="1" ht="12.6" customHeight="1" x14ac:dyDescent="0.25">
      <c r="A17" s="61" t="s">
        <v>96</v>
      </c>
      <c r="B17" s="102">
        <v>0</v>
      </c>
      <c r="C17" s="14" t="s">
        <v>0</v>
      </c>
      <c r="D17" s="13">
        <f>SUM(E17:H17)</f>
        <v>30</v>
      </c>
      <c r="E17" s="17"/>
      <c r="F17" s="17">
        <v>30</v>
      </c>
      <c r="G17" s="114"/>
      <c r="H17" s="13"/>
      <c r="I17" s="13">
        <f>ROUNDUP(E17/15,0)</f>
        <v>0</v>
      </c>
      <c r="J17" s="13">
        <f>ROUNDUP((F17+G17+H17)/15,0)</f>
        <v>2</v>
      </c>
    </row>
    <row r="18" spans="1:10" s="113" customFormat="1" ht="12.6" customHeight="1" x14ac:dyDescent="0.25">
      <c r="A18" s="66" t="s">
        <v>95</v>
      </c>
      <c r="B18" s="102">
        <v>6</v>
      </c>
      <c r="C18" s="14" t="s">
        <v>38</v>
      </c>
      <c r="D18" s="13">
        <f>SUM(E18:H18)</f>
        <v>60</v>
      </c>
      <c r="E18" s="24">
        <v>30</v>
      </c>
      <c r="F18" s="24">
        <v>20</v>
      </c>
      <c r="G18" s="112">
        <v>10</v>
      </c>
      <c r="H18" s="109"/>
      <c r="I18" s="13">
        <f>ROUNDUP(E18/15,0)</f>
        <v>2</v>
      </c>
      <c r="J18" s="13">
        <f>ROUNDUP((F18+G18+H18)/15,0)</f>
        <v>2</v>
      </c>
    </row>
    <row r="19" spans="1:10" s="111" customFormat="1" ht="12.6" customHeight="1" x14ac:dyDescent="0.25">
      <c r="A19" s="66" t="s">
        <v>94</v>
      </c>
      <c r="B19" s="102">
        <v>4</v>
      </c>
      <c r="C19" s="14" t="s">
        <v>0</v>
      </c>
      <c r="D19" s="13">
        <f>SUM(E19:H19)</f>
        <v>30</v>
      </c>
      <c r="E19" s="24">
        <v>15</v>
      </c>
      <c r="F19" s="24"/>
      <c r="G19" s="112">
        <v>15</v>
      </c>
      <c r="H19" s="109"/>
      <c r="I19" s="13">
        <f>ROUNDUP(E19/15,0)</f>
        <v>1</v>
      </c>
      <c r="J19" s="13">
        <f>ROUNDUP((F19+G19+H19)/15,0)</f>
        <v>1</v>
      </c>
    </row>
    <row r="20" spans="1:10" s="95" customFormat="1" ht="12.6" customHeight="1" x14ac:dyDescent="0.25">
      <c r="A20" s="20" t="s">
        <v>93</v>
      </c>
      <c r="B20" s="13">
        <v>5</v>
      </c>
      <c r="C20" s="14" t="s">
        <v>0</v>
      </c>
      <c r="D20" s="13">
        <f>SUM(E20:H20)</f>
        <v>45</v>
      </c>
      <c r="E20" s="110">
        <v>15</v>
      </c>
      <c r="F20" s="110">
        <v>10</v>
      </c>
      <c r="G20" s="110">
        <v>20</v>
      </c>
      <c r="H20" s="109"/>
      <c r="I20" s="13">
        <f>ROUNDUP(E20/15,0)</f>
        <v>1</v>
      </c>
      <c r="J20" s="13">
        <f>ROUNDUP((F20+G20+H20)/15,0)</f>
        <v>2</v>
      </c>
    </row>
    <row r="21" spans="1:10" s="95" customFormat="1" ht="12.6" customHeight="1" x14ac:dyDescent="0.25">
      <c r="A21" s="66" t="s">
        <v>92</v>
      </c>
      <c r="B21" s="15">
        <v>4</v>
      </c>
      <c r="C21" s="14" t="s">
        <v>38</v>
      </c>
      <c r="D21" s="13">
        <f>SUM(E21:H21)</f>
        <v>45</v>
      </c>
      <c r="E21" s="13">
        <v>15</v>
      </c>
      <c r="F21" s="13">
        <v>10</v>
      </c>
      <c r="G21" s="64">
        <v>20</v>
      </c>
      <c r="H21" s="13"/>
      <c r="I21" s="13">
        <f>ROUNDUP(E21/15,0)</f>
        <v>1</v>
      </c>
      <c r="J21" s="13">
        <f>ROUNDUP((F21+G21+H21)/15,0)</f>
        <v>2</v>
      </c>
    </row>
    <row r="22" spans="1:10" s="95" customFormat="1" ht="12.6" customHeight="1" x14ac:dyDescent="0.25">
      <c r="A22" s="20" t="s">
        <v>91</v>
      </c>
      <c r="B22" s="13">
        <v>5</v>
      </c>
      <c r="C22" s="14" t="s">
        <v>38</v>
      </c>
      <c r="D22" s="13">
        <f>SUM(E22:H22)</f>
        <v>45</v>
      </c>
      <c r="E22" s="110">
        <v>15</v>
      </c>
      <c r="F22" s="110">
        <v>10</v>
      </c>
      <c r="G22" s="110">
        <v>20</v>
      </c>
      <c r="H22" s="109"/>
      <c r="I22" s="13">
        <f>ROUNDUP(E22/15,0)</f>
        <v>1</v>
      </c>
      <c r="J22" s="13">
        <f>ROUNDUP((F22+G22+H22)/15,0)</f>
        <v>2</v>
      </c>
    </row>
    <row r="23" spans="1:10" s="95" customFormat="1" ht="12.6" customHeight="1" x14ac:dyDescent="0.25">
      <c r="A23" s="20" t="s">
        <v>90</v>
      </c>
      <c r="B23" s="13">
        <v>4</v>
      </c>
      <c r="C23" s="14" t="s">
        <v>0</v>
      </c>
      <c r="D23" s="13">
        <f>SUM(E23:H23)</f>
        <v>45</v>
      </c>
      <c r="E23" s="108">
        <v>15</v>
      </c>
      <c r="F23" s="108">
        <v>10</v>
      </c>
      <c r="G23" s="108">
        <v>20</v>
      </c>
      <c r="H23" s="13"/>
      <c r="I23" s="13">
        <f>ROUNDUP(E23/15,0)</f>
        <v>1</v>
      </c>
      <c r="J23" s="13">
        <f>ROUNDUP((F23+G23+H23)/15,0)</f>
        <v>2</v>
      </c>
    </row>
    <row r="24" spans="1:10" s="95" customFormat="1" ht="12.6" customHeight="1" x14ac:dyDescent="0.25">
      <c r="A24" s="107" t="s">
        <v>37</v>
      </c>
      <c r="B24" s="70">
        <f>SUM(B16:B23)</f>
        <v>30</v>
      </c>
      <c r="C24" s="71">
        <f>COUNTIF(C16:C23,"e")</f>
        <v>3</v>
      </c>
      <c r="D24" s="70">
        <f>SUM(D16:D23)</f>
        <v>330</v>
      </c>
      <c r="E24" s="70">
        <f>SUM(E16:E23)</f>
        <v>105</v>
      </c>
      <c r="F24" s="70">
        <f>SUM(F16:F23)</f>
        <v>90</v>
      </c>
      <c r="G24" s="70">
        <f>SUM(G16:G23)</f>
        <v>135</v>
      </c>
      <c r="H24" s="70">
        <f>SUM(H16:H23)</f>
        <v>0</v>
      </c>
      <c r="I24" s="70">
        <f>SUM(I16:I23)</f>
        <v>7</v>
      </c>
      <c r="J24" s="106">
        <f>SUM(J16:J23)</f>
        <v>15</v>
      </c>
    </row>
    <row r="25" spans="1:10" s="95" customFormat="1" ht="12.6" customHeight="1" x14ac:dyDescent="0.25">
      <c r="A25" s="105" t="s">
        <v>89</v>
      </c>
      <c r="B25" s="104"/>
      <c r="C25" s="104"/>
      <c r="D25" s="104"/>
      <c r="E25" s="104"/>
      <c r="F25" s="104"/>
      <c r="G25" s="104"/>
      <c r="H25" s="104"/>
      <c r="I25" s="104"/>
      <c r="J25" s="103"/>
    </row>
    <row r="26" spans="1:10" s="97" customFormat="1" ht="12.6" customHeight="1" x14ac:dyDescent="0.25">
      <c r="A26" s="61" t="s">
        <v>88</v>
      </c>
      <c r="B26" s="102">
        <v>2</v>
      </c>
      <c r="C26" s="14" t="s">
        <v>0</v>
      </c>
      <c r="D26" s="13">
        <f>SUM(E26:H26)</f>
        <v>30</v>
      </c>
      <c r="E26" s="13"/>
      <c r="F26" s="13"/>
      <c r="G26" s="64">
        <v>30</v>
      </c>
      <c r="H26" s="13"/>
      <c r="I26" s="13">
        <f>ROUNDUP(E26/15,0)</f>
        <v>0</v>
      </c>
      <c r="J26" s="13">
        <f>ROUNDUP((F26+G26+H26)/15,0)</f>
        <v>2</v>
      </c>
    </row>
    <row r="27" spans="1:10" s="95" customFormat="1" ht="12.6" customHeight="1" x14ac:dyDescent="0.25">
      <c r="A27" s="20" t="s">
        <v>87</v>
      </c>
      <c r="B27" s="15">
        <v>4</v>
      </c>
      <c r="C27" s="14" t="s">
        <v>38</v>
      </c>
      <c r="D27" s="13">
        <f>SUM(E27:H27)</f>
        <v>40</v>
      </c>
      <c r="E27" s="13">
        <v>15</v>
      </c>
      <c r="F27" s="13">
        <v>5</v>
      </c>
      <c r="G27" s="64">
        <v>20</v>
      </c>
      <c r="H27" s="13"/>
      <c r="I27" s="13">
        <f>ROUNDUP(E27/15,0)</f>
        <v>1</v>
      </c>
      <c r="J27" s="13">
        <f>ROUNDUP((F27+G27+H27)/15,0)</f>
        <v>2</v>
      </c>
    </row>
    <row r="28" spans="1:10" s="95" customFormat="1" ht="12.6" customHeight="1" x14ac:dyDescent="0.25">
      <c r="A28" s="66" t="s">
        <v>86</v>
      </c>
      <c r="B28" s="15">
        <v>5</v>
      </c>
      <c r="C28" s="14" t="s">
        <v>38</v>
      </c>
      <c r="D28" s="13">
        <f>SUM(E28:H28)</f>
        <v>60</v>
      </c>
      <c r="E28" s="13">
        <v>30</v>
      </c>
      <c r="F28" s="13">
        <v>10</v>
      </c>
      <c r="G28" s="64">
        <v>20</v>
      </c>
      <c r="H28" s="13"/>
      <c r="I28" s="13">
        <f>ROUNDUP(E28/15,0)</f>
        <v>2</v>
      </c>
      <c r="J28" s="13">
        <f>ROUNDUP((F28+G28+H28)/15,0)</f>
        <v>2</v>
      </c>
    </row>
    <row r="29" spans="1:10" s="95" customFormat="1" ht="12.6" customHeight="1" x14ac:dyDescent="0.25">
      <c r="A29" s="66" t="s">
        <v>85</v>
      </c>
      <c r="B29" s="15">
        <v>4</v>
      </c>
      <c r="C29" s="14" t="s">
        <v>0</v>
      </c>
      <c r="D29" s="13">
        <f>SUM(E29:H29)</f>
        <v>45</v>
      </c>
      <c r="E29" s="13">
        <v>15</v>
      </c>
      <c r="F29" s="13">
        <v>10</v>
      </c>
      <c r="G29" s="64">
        <v>20</v>
      </c>
      <c r="H29" s="13"/>
      <c r="I29" s="13">
        <f>ROUNDUP(E29/15,0)</f>
        <v>1</v>
      </c>
      <c r="J29" s="13">
        <f>ROUNDUP((F29+G29+H29)/15,0)</f>
        <v>2</v>
      </c>
    </row>
    <row r="30" spans="1:10" s="95" customFormat="1" ht="12.6" customHeight="1" x14ac:dyDescent="0.25">
      <c r="A30" s="66" t="s">
        <v>84</v>
      </c>
      <c r="B30" s="15">
        <v>4</v>
      </c>
      <c r="C30" s="14" t="s">
        <v>0</v>
      </c>
      <c r="D30" s="13">
        <f>SUM(E30:H30)</f>
        <v>45</v>
      </c>
      <c r="E30" s="13">
        <v>15</v>
      </c>
      <c r="F30" s="13">
        <v>10</v>
      </c>
      <c r="G30" s="64">
        <v>20</v>
      </c>
      <c r="H30" s="13"/>
      <c r="I30" s="13">
        <f>ROUNDUP(E30/15,0)</f>
        <v>1</v>
      </c>
      <c r="J30" s="13">
        <f>ROUNDUP((F30+G30+H30)/15,0)</f>
        <v>2</v>
      </c>
    </row>
    <row r="31" spans="1:10" s="95" customFormat="1" ht="12.6" customHeight="1" x14ac:dyDescent="0.25">
      <c r="A31" s="66" t="s">
        <v>83</v>
      </c>
      <c r="B31" s="15">
        <v>1</v>
      </c>
      <c r="C31" s="14" t="s">
        <v>0</v>
      </c>
      <c r="D31" s="13">
        <f>SUM(E31:H31)</f>
        <v>15</v>
      </c>
      <c r="E31" s="13">
        <v>15</v>
      </c>
      <c r="F31" s="13"/>
      <c r="G31" s="64"/>
      <c r="H31" s="13"/>
      <c r="I31" s="13">
        <f>ROUNDUP(E31/15,0)</f>
        <v>1</v>
      </c>
      <c r="J31" s="13">
        <f>ROUNDUP((F31+G31+H31)/15,0)</f>
        <v>0</v>
      </c>
    </row>
    <row r="32" spans="1:10" s="95" customFormat="1" ht="12.6" customHeight="1" x14ac:dyDescent="0.25">
      <c r="A32" s="66" t="s">
        <v>82</v>
      </c>
      <c r="B32" s="15">
        <v>6</v>
      </c>
      <c r="C32" s="14" t="s">
        <v>38</v>
      </c>
      <c r="D32" s="13">
        <f>SUM(E32:H32)</f>
        <v>60</v>
      </c>
      <c r="E32" s="13">
        <v>30</v>
      </c>
      <c r="F32" s="13">
        <v>10</v>
      </c>
      <c r="G32" s="13">
        <v>20</v>
      </c>
      <c r="H32" s="13"/>
      <c r="I32" s="13">
        <f>ROUNDUP(E32/15,0)</f>
        <v>2</v>
      </c>
      <c r="J32" s="13">
        <f>ROUNDUP((F32+G32+H32)/15,0)</f>
        <v>2</v>
      </c>
    </row>
    <row r="33" spans="1:10" s="95" customFormat="1" ht="12.6" customHeight="1" x14ac:dyDescent="0.25">
      <c r="A33" s="66" t="s">
        <v>81</v>
      </c>
      <c r="B33" s="15">
        <v>4</v>
      </c>
      <c r="C33" s="14" t="s">
        <v>0</v>
      </c>
      <c r="D33" s="13">
        <f>SUM(E33:H33)</f>
        <v>45</v>
      </c>
      <c r="E33" s="13">
        <v>15</v>
      </c>
      <c r="F33" s="13">
        <v>10</v>
      </c>
      <c r="G33" s="64">
        <v>20</v>
      </c>
      <c r="H33" s="13"/>
      <c r="I33" s="13">
        <f>ROUNDUP(E33/15,0)</f>
        <v>1</v>
      </c>
      <c r="J33" s="13">
        <f>ROUNDUP((F33+G33+H33)/15,0)</f>
        <v>2</v>
      </c>
    </row>
    <row r="34" spans="1:10" s="95" customFormat="1" ht="12.6" customHeight="1" x14ac:dyDescent="0.25">
      <c r="A34" s="72" t="s">
        <v>37</v>
      </c>
      <c r="B34" s="70">
        <f>SUM(B26:B33)</f>
        <v>30</v>
      </c>
      <c r="C34" s="71">
        <f>COUNTIF(C26:C33,"e")</f>
        <v>3</v>
      </c>
      <c r="D34" s="70">
        <f>SUM(D26:D33)</f>
        <v>340</v>
      </c>
      <c r="E34" s="70">
        <f>SUM(E26:E33)</f>
        <v>135</v>
      </c>
      <c r="F34" s="70">
        <f>SUM(F26:F33)</f>
        <v>55</v>
      </c>
      <c r="G34" s="70">
        <f>SUM(G26:G33)</f>
        <v>150</v>
      </c>
      <c r="H34" s="70">
        <v>0</v>
      </c>
      <c r="I34" s="70">
        <f>SUM(I26:I33)</f>
        <v>9</v>
      </c>
      <c r="J34" s="70">
        <f>SUM(J26:J33)</f>
        <v>14</v>
      </c>
    </row>
    <row r="35" spans="1:10" s="95" customFormat="1" ht="12.6" customHeight="1" x14ac:dyDescent="0.25">
      <c r="A35" s="105" t="s">
        <v>80</v>
      </c>
      <c r="B35" s="104"/>
      <c r="C35" s="104"/>
      <c r="D35" s="104"/>
      <c r="E35" s="104"/>
      <c r="F35" s="104"/>
      <c r="G35" s="104"/>
      <c r="H35" s="104"/>
      <c r="I35" s="104"/>
      <c r="J35" s="103"/>
    </row>
    <row r="36" spans="1:10" s="97" customFormat="1" ht="12.6" customHeight="1" x14ac:dyDescent="0.25">
      <c r="A36" s="61" t="s">
        <v>79</v>
      </c>
      <c r="B36" s="102">
        <v>4</v>
      </c>
      <c r="C36" s="14" t="s">
        <v>38</v>
      </c>
      <c r="D36" s="13">
        <f>SUM(E36:H36)</f>
        <v>45</v>
      </c>
      <c r="E36" s="13"/>
      <c r="F36" s="13"/>
      <c r="G36" s="64">
        <v>45</v>
      </c>
      <c r="H36" s="13"/>
      <c r="I36" s="13">
        <f>ROUNDUP(E36/15,0)</f>
        <v>0</v>
      </c>
      <c r="J36" s="13">
        <f>ROUNDUP((F36+G36+H36)/15,0)</f>
        <v>3</v>
      </c>
    </row>
    <row r="37" spans="1:10" s="95" customFormat="1" ht="12.6" customHeight="1" x14ac:dyDescent="0.25">
      <c r="A37" s="101" t="s">
        <v>78</v>
      </c>
      <c r="B37" s="15">
        <v>2</v>
      </c>
      <c r="C37" s="14" t="s">
        <v>0</v>
      </c>
      <c r="D37" s="13">
        <f>SUM(E37:H37)</f>
        <v>30</v>
      </c>
      <c r="E37" s="13">
        <v>30</v>
      </c>
      <c r="F37" s="13"/>
      <c r="G37" s="13"/>
      <c r="H37" s="13"/>
      <c r="I37" s="13">
        <f>ROUNDUP(E37/15,0)</f>
        <v>2</v>
      </c>
      <c r="J37" s="13">
        <f>ROUNDUP((F37+G37+H37)/15,0)</f>
        <v>0</v>
      </c>
    </row>
    <row r="38" spans="1:10" s="95" customFormat="1" ht="12.6" customHeight="1" x14ac:dyDescent="0.25">
      <c r="A38" s="66" t="s">
        <v>77</v>
      </c>
      <c r="B38" s="15">
        <v>4</v>
      </c>
      <c r="C38" s="14" t="s">
        <v>38</v>
      </c>
      <c r="D38" s="13">
        <f>SUM(E38:H38)</f>
        <v>45</v>
      </c>
      <c r="E38" s="13">
        <v>15</v>
      </c>
      <c r="F38" s="13">
        <v>10</v>
      </c>
      <c r="G38" s="64">
        <v>20</v>
      </c>
      <c r="H38" s="13"/>
      <c r="I38" s="13">
        <f>ROUNDUP(E38/15,0)</f>
        <v>1</v>
      </c>
      <c r="J38" s="13">
        <f>ROUNDUP((F38+G38+H38)/15,0)</f>
        <v>2</v>
      </c>
    </row>
    <row r="39" spans="1:10" s="95" customFormat="1" ht="12.6" customHeight="1" x14ac:dyDescent="0.25">
      <c r="A39" s="66" t="s">
        <v>76</v>
      </c>
      <c r="B39" s="15">
        <v>4</v>
      </c>
      <c r="C39" s="14" t="s">
        <v>0</v>
      </c>
      <c r="D39" s="13">
        <f>SUM(E39:H39)</f>
        <v>45</v>
      </c>
      <c r="E39" s="13">
        <v>15</v>
      </c>
      <c r="F39" s="13">
        <v>10</v>
      </c>
      <c r="G39" s="13">
        <v>20</v>
      </c>
      <c r="H39" s="13"/>
      <c r="I39" s="13">
        <f>ROUNDUP(E39/15,0)</f>
        <v>1</v>
      </c>
      <c r="J39" s="13">
        <f>ROUNDUP((F39+G39+H39)/15,0)</f>
        <v>2</v>
      </c>
    </row>
    <row r="40" spans="1:10" s="95" customFormat="1" ht="12.6" customHeight="1" x14ac:dyDescent="0.25">
      <c r="A40" s="66" t="s">
        <v>75</v>
      </c>
      <c r="B40" s="15">
        <v>4</v>
      </c>
      <c r="C40" s="14" t="s">
        <v>0</v>
      </c>
      <c r="D40" s="13">
        <f>SUM(E40:H40)</f>
        <v>45</v>
      </c>
      <c r="E40" s="13">
        <v>15</v>
      </c>
      <c r="F40" s="13">
        <v>10</v>
      </c>
      <c r="G40" s="13">
        <v>20</v>
      </c>
      <c r="H40" s="13"/>
      <c r="I40" s="13">
        <f>ROUNDUP(E40/15,0)</f>
        <v>1</v>
      </c>
      <c r="J40" s="13">
        <f>ROUNDUP((F40+G40+H40)/15,0)</f>
        <v>2</v>
      </c>
    </row>
    <row r="41" spans="1:10" s="95" customFormat="1" ht="12.6" customHeight="1" x14ac:dyDescent="0.25">
      <c r="A41" s="66" t="s">
        <v>74</v>
      </c>
      <c r="B41" s="15">
        <v>4</v>
      </c>
      <c r="C41" s="14" t="s">
        <v>38</v>
      </c>
      <c r="D41" s="13">
        <f>SUM(E41:H41)</f>
        <v>45</v>
      </c>
      <c r="E41" s="13">
        <v>15</v>
      </c>
      <c r="F41" s="13">
        <v>10</v>
      </c>
      <c r="G41" s="64">
        <v>20</v>
      </c>
      <c r="H41" s="13"/>
      <c r="I41" s="13">
        <f>ROUNDUP(E41/15,0)</f>
        <v>1</v>
      </c>
      <c r="J41" s="13">
        <f>ROUNDUP((F41+G41+H41)/15,0)</f>
        <v>2</v>
      </c>
    </row>
    <row r="42" spans="1:10" s="95" customFormat="1" ht="12.6" customHeight="1" x14ac:dyDescent="0.25">
      <c r="A42" s="66" t="s">
        <v>73</v>
      </c>
      <c r="B42" s="15">
        <v>4</v>
      </c>
      <c r="C42" s="14" t="s">
        <v>0</v>
      </c>
      <c r="D42" s="13">
        <f>SUM(E42:H42)</f>
        <v>45</v>
      </c>
      <c r="E42" s="13">
        <v>15</v>
      </c>
      <c r="F42" s="13">
        <v>10</v>
      </c>
      <c r="G42" s="13">
        <v>20</v>
      </c>
      <c r="H42" s="13"/>
      <c r="I42" s="13">
        <f>ROUNDUP(E42/15,0)</f>
        <v>1</v>
      </c>
      <c r="J42" s="13">
        <f>ROUNDUP((F42+G42+H42)/15,0)</f>
        <v>2</v>
      </c>
    </row>
    <row r="43" spans="1:10" s="95" customFormat="1" ht="12.6" customHeight="1" x14ac:dyDescent="0.25">
      <c r="A43" s="66" t="s">
        <v>72</v>
      </c>
      <c r="B43" s="15">
        <v>5</v>
      </c>
      <c r="C43" s="14" t="s">
        <v>38</v>
      </c>
      <c r="D43" s="13">
        <f>SUM(E43:H43)</f>
        <v>45</v>
      </c>
      <c r="E43" s="13">
        <v>15</v>
      </c>
      <c r="F43" s="13">
        <v>10</v>
      </c>
      <c r="G43" s="64">
        <v>20</v>
      </c>
      <c r="H43" s="13"/>
      <c r="I43" s="13">
        <f>ROUNDUP(E43/15,0)</f>
        <v>1</v>
      </c>
      <c r="J43" s="13">
        <f>ROUNDUP((F43+G43+H43)/15,0)</f>
        <v>2</v>
      </c>
    </row>
    <row r="44" spans="1:10" s="97" customFormat="1" ht="12.6" customHeight="1" x14ac:dyDescent="0.25">
      <c r="A44" s="100" t="s">
        <v>37</v>
      </c>
      <c r="B44" s="98">
        <f>SUM(B36:B43)</f>
        <v>31</v>
      </c>
      <c r="C44" s="99">
        <f>COUNTIF(C36:C43,"e")</f>
        <v>4</v>
      </c>
      <c r="D44" s="98">
        <f>SUM(D36:D43)</f>
        <v>345</v>
      </c>
      <c r="E44" s="98">
        <f>SUM(E36:E43)</f>
        <v>120</v>
      </c>
      <c r="F44" s="98">
        <f>SUM(F36:F43)</f>
        <v>60</v>
      </c>
      <c r="G44" s="98">
        <f>SUM(G36:G43)</f>
        <v>165</v>
      </c>
      <c r="H44" s="98">
        <f>SUM(H36:H43)</f>
        <v>0</v>
      </c>
      <c r="I44" s="98">
        <f>SUM(I36:I43)</f>
        <v>8</v>
      </c>
      <c r="J44" s="98">
        <f>SUM(J36:J43)</f>
        <v>15</v>
      </c>
    </row>
    <row r="45" spans="1:10" s="95" customFormat="1" ht="12.6" customHeight="1" x14ac:dyDescent="0.25">
      <c r="A45" s="96" t="s">
        <v>71</v>
      </c>
      <c r="B45" s="51">
        <f>B14+B24+B34+B44</f>
        <v>121</v>
      </c>
      <c r="C45" s="51"/>
      <c r="D45" s="50">
        <f>D14+D24+D34+D44</f>
        <v>1350</v>
      </c>
      <c r="E45" s="50">
        <f>E14+E24+E34+E44</f>
        <v>530</v>
      </c>
      <c r="F45" s="50">
        <f>F14+F24+F34+F44</f>
        <v>285</v>
      </c>
      <c r="G45" s="50">
        <f>G14+G24+G34+G44</f>
        <v>535</v>
      </c>
      <c r="H45" s="50">
        <f>H44+H34+H24+H14</f>
        <v>0</v>
      </c>
      <c r="I45" s="49"/>
      <c r="J45" s="49"/>
    </row>
    <row r="46" spans="1:10" s="90" customFormat="1" ht="15" x14ac:dyDescent="0.25">
      <c r="A46" s="94" t="s">
        <v>70</v>
      </c>
      <c r="B46" s="47"/>
      <c r="C46" s="93"/>
      <c r="D46" s="45"/>
      <c r="E46" s="44">
        <f>(E45/D45)*100</f>
        <v>39.25925925925926</v>
      </c>
      <c r="F46" s="44">
        <f>(F45/D45)*100</f>
        <v>21.111111111111111</v>
      </c>
      <c r="G46" s="44">
        <f>(G45/D45)*100</f>
        <v>39.629629629629633</v>
      </c>
      <c r="H46" s="44">
        <f>(H45/D45)*100</f>
        <v>0</v>
      </c>
      <c r="I46" s="43"/>
      <c r="J46" s="42"/>
    </row>
    <row r="47" spans="1:10" s="90" customFormat="1" ht="13.5" customHeight="1" x14ac:dyDescent="0.25">
      <c r="A47" s="92"/>
      <c r="B47" s="40"/>
      <c r="C47" s="91"/>
      <c r="D47" s="38"/>
      <c r="E47" s="37"/>
      <c r="F47" s="37"/>
      <c r="G47" s="37"/>
      <c r="H47" s="37"/>
      <c r="I47" s="36"/>
      <c r="J47" s="35"/>
    </row>
    <row r="48" spans="1:10" s="90" customFormat="1" ht="13.5" customHeight="1" x14ac:dyDescent="0.25">
      <c r="A48" s="92"/>
      <c r="B48" s="40"/>
      <c r="C48" s="91"/>
      <c r="D48" s="38"/>
      <c r="E48" s="37"/>
      <c r="F48" s="37"/>
      <c r="G48" s="37"/>
      <c r="H48" s="37"/>
      <c r="I48" s="36"/>
      <c r="J48" s="35"/>
    </row>
    <row r="49" spans="1:10" s="90" customFormat="1" ht="13.5" customHeight="1" x14ac:dyDescent="0.25">
      <c r="A49" s="92"/>
      <c r="B49" s="40"/>
      <c r="C49" s="91"/>
      <c r="D49" s="38"/>
      <c r="E49" s="37"/>
      <c r="F49" s="37"/>
      <c r="G49" s="37"/>
      <c r="H49" s="37"/>
      <c r="I49" s="36"/>
      <c r="J49" s="35"/>
    </row>
    <row r="50" spans="1:10" s="90" customFormat="1" ht="13.5" customHeight="1" x14ac:dyDescent="0.25">
      <c r="A50" s="92"/>
      <c r="B50" s="40"/>
      <c r="C50" s="91"/>
      <c r="D50" s="38"/>
      <c r="E50" s="37"/>
      <c r="F50" s="37"/>
      <c r="G50" s="37"/>
      <c r="H50" s="37"/>
      <c r="I50" s="36"/>
      <c r="J50" s="35"/>
    </row>
    <row r="51" spans="1:10" s="74" customFormat="1" ht="13.5" customHeight="1" x14ac:dyDescent="0.2">
      <c r="A51" s="89"/>
      <c r="B51" s="40"/>
      <c r="C51" s="88"/>
      <c r="D51" s="87"/>
      <c r="E51" s="86"/>
      <c r="F51" s="85"/>
      <c r="G51" s="84"/>
      <c r="H51" s="83"/>
      <c r="I51" s="82"/>
      <c r="J51" s="82"/>
    </row>
    <row r="52" spans="1:10" s="74" customFormat="1" ht="76.5" customHeight="1" x14ac:dyDescent="0.2">
      <c r="A52" s="81" t="s">
        <v>31</v>
      </c>
      <c r="B52" s="80" t="s">
        <v>30</v>
      </c>
      <c r="C52" s="79" t="s">
        <v>29</v>
      </c>
      <c r="D52" s="79" t="s">
        <v>28</v>
      </c>
      <c r="E52" s="76" t="s">
        <v>27</v>
      </c>
      <c r="F52" s="78" t="s">
        <v>26</v>
      </c>
      <c r="G52" s="78" t="s">
        <v>25</v>
      </c>
      <c r="H52" s="77" t="s">
        <v>24</v>
      </c>
      <c r="I52" s="76" t="s">
        <v>23</v>
      </c>
      <c r="J52" s="76" t="s">
        <v>22</v>
      </c>
    </row>
    <row r="53" spans="1:10" s="74" customFormat="1" ht="14.25" customHeight="1" x14ac:dyDescent="0.2">
      <c r="A53" s="69" t="s">
        <v>69</v>
      </c>
      <c r="B53" s="68"/>
      <c r="C53" s="68"/>
      <c r="D53" s="68"/>
      <c r="E53" s="68"/>
      <c r="F53" s="68"/>
      <c r="G53" s="68"/>
      <c r="H53" s="68"/>
      <c r="I53" s="68"/>
      <c r="J53" s="67"/>
    </row>
    <row r="54" spans="1:10" s="74" customFormat="1" ht="12.6" customHeight="1" x14ac:dyDescent="0.2">
      <c r="A54" s="66" t="s">
        <v>68</v>
      </c>
      <c r="B54" s="15">
        <v>4</v>
      </c>
      <c r="C54" s="14" t="s">
        <v>38</v>
      </c>
      <c r="D54" s="13">
        <f>SUM(E54:H54)</f>
        <v>45</v>
      </c>
      <c r="E54" s="13">
        <v>15</v>
      </c>
      <c r="F54" s="13">
        <v>10</v>
      </c>
      <c r="G54" s="64">
        <v>20</v>
      </c>
      <c r="H54" s="13"/>
      <c r="I54" s="13">
        <f>ROUNDUP(E54/15,0)</f>
        <v>1</v>
      </c>
      <c r="J54" s="13">
        <f>ROUNDUP((F54+G54+H54)/15,0)</f>
        <v>2</v>
      </c>
    </row>
    <row r="55" spans="1:10" s="74" customFormat="1" ht="12.6" customHeight="1" x14ac:dyDescent="0.2">
      <c r="A55" s="66" t="s">
        <v>67</v>
      </c>
      <c r="B55" s="15">
        <v>3</v>
      </c>
      <c r="C55" s="14" t="s">
        <v>0</v>
      </c>
      <c r="D55" s="13">
        <f>SUM(E55:H55)</f>
        <v>45</v>
      </c>
      <c r="E55" s="13">
        <v>15</v>
      </c>
      <c r="F55" s="13">
        <v>10</v>
      </c>
      <c r="G55" s="64">
        <v>20</v>
      </c>
      <c r="H55" s="13"/>
      <c r="I55" s="13">
        <f>ROUNDUP(E55/15,0)</f>
        <v>1</v>
      </c>
      <c r="J55" s="13">
        <f>ROUNDUP((F55+G55+H55)/15,0)</f>
        <v>2</v>
      </c>
    </row>
    <row r="56" spans="1:10" s="74" customFormat="1" ht="12.6" customHeight="1" x14ac:dyDescent="0.2">
      <c r="A56" s="66" t="s">
        <v>66</v>
      </c>
      <c r="B56" s="15">
        <v>3</v>
      </c>
      <c r="C56" s="14" t="s">
        <v>0</v>
      </c>
      <c r="D56" s="13">
        <f>SUM(E56:H56)</f>
        <v>45</v>
      </c>
      <c r="E56" s="13">
        <v>15</v>
      </c>
      <c r="F56" s="13">
        <v>10</v>
      </c>
      <c r="G56" s="64">
        <v>20</v>
      </c>
      <c r="H56" s="13"/>
      <c r="I56" s="13">
        <f>ROUNDUP(E56/15,0)</f>
        <v>1</v>
      </c>
      <c r="J56" s="13">
        <f>ROUNDUP((F56+G56+H56)/15,0)</f>
        <v>2</v>
      </c>
    </row>
    <row r="57" spans="1:10" s="74" customFormat="1" ht="12.6" customHeight="1" x14ac:dyDescent="0.2">
      <c r="A57" s="20" t="s">
        <v>65</v>
      </c>
      <c r="B57" s="15">
        <v>3</v>
      </c>
      <c r="C57" s="14" t="s">
        <v>0</v>
      </c>
      <c r="D57" s="13">
        <f>SUM(E57:H57)</f>
        <v>30</v>
      </c>
      <c r="E57" s="14">
        <v>15</v>
      </c>
      <c r="F57" s="14">
        <v>5</v>
      </c>
      <c r="G57" s="14">
        <v>10</v>
      </c>
      <c r="H57" s="13"/>
      <c r="I57" s="13">
        <f>ROUNDUP(E57/15,0)</f>
        <v>1</v>
      </c>
      <c r="J57" s="13">
        <f>ROUNDUP((F57+G57+H57)/15,0)</f>
        <v>1</v>
      </c>
    </row>
    <row r="58" spans="1:10" s="73" customFormat="1" ht="12.6" customHeight="1" x14ac:dyDescent="0.2">
      <c r="A58" s="66" t="s">
        <v>64</v>
      </c>
      <c r="B58" s="15">
        <v>4</v>
      </c>
      <c r="C58" s="14" t="s">
        <v>38</v>
      </c>
      <c r="D58" s="13">
        <f>SUM(E58:H58)</f>
        <v>45</v>
      </c>
      <c r="E58" s="13">
        <v>15</v>
      </c>
      <c r="F58" s="13">
        <v>10</v>
      </c>
      <c r="G58" s="64">
        <v>20</v>
      </c>
      <c r="H58" s="13"/>
      <c r="I58" s="13">
        <f>ROUNDUP(E58/15,0)</f>
        <v>1</v>
      </c>
      <c r="J58" s="13">
        <f>ROUNDUP((F58+G58+H58)/15,0)</f>
        <v>2</v>
      </c>
    </row>
    <row r="59" spans="1:10" s="74" customFormat="1" ht="12.6" customHeight="1" x14ac:dyDescent="0.2">
      <c r="A59" s="66" t="s">
        <v>63</v>
      </c>
      <c r="B59" s="15">
        <v>4</v>
      </c>
      <c r="C59" s="14" t="s">
        <v>38</v>
      </c>
      <c r="D59" s="13">
        <f>SUM(E59:H59)</f>
        <v>45</v>
      </c>
      <c r="E59" s="13">
        <v>15</v>
      </c>
      <c r="F59" s="13">
        <v>10</v>
      </c>
      <c r="G59" s="13">
        <v>20</v>
      </c>
      <c r="H59" s="13"/>
      <c r="I59" s="13">
        <f>ROUNDUP(E59/15,0)</f>
        <v>1</v>
      </c>
      <c r="J59" s="13">
        <f>ROUNDUP((F59+G59+H59)/15,0)</f>
        <v>2</v>
      </c>
    </row>
    <row r="60" spans="1:10" s="74" customFormat="1" ht="12.6" customHeight="1" x14ac:dyDescent="0.2">
      <c r="A60" s="66" t="s">
        <v>62</v>
      </c>
      <c r="B60" s="15">
        <v>3</v>
      </c>
      <c r="C60" s="14" t="s">
        <v>0</v>
      </c>
      <c r="D60" s="13">
        <f>SUM(E60:H60)</f>
        <v>45</v>
      </c>
      <c r="E60" s="13">
        <v>15</v>
      </c>
      <c r="F60" s="13">
        <v>10</v>
      </c>
      <c r="G60" s="64">
        <v>20</v>
      </c>
      <c r="H60" s="13"/>
      <c r="I60" s="13">
        <f>ROUNDUP(E60/15,0)</f>
        <v>1</v>
      </c>
      <c r="J60" s="13">
        <f>ROUNDUP((F60+G60+H60)/15,0)</f>
        <v>2</v>
      </c>
    </row>
    <row r="61" spans="1:10" x14ac:dyDescent="0.2">
      <c r="A61" s="75" t="s">
        <v>61</v>
      </c>
      <c r="B61" s="15">
        <v>3</v>
      </c>
      <c r="C61" s="14" t="s">
        <v>0</v>
      </c>
      <c r="D61" s="13">
        <f>SUM(E61:H61)</f>
        <v>45</v>
      </c>
      <c r="E61" s="13">
        <v>15</v>
      </c>
      <c r="F61" s="13">
        <v>10</v>
      </c>
      <c r="G61" s="64">
        <v>20</v>
      </c>
      <c r="H61" s="13"/>
      <c r="I61" s="13">
        <f>ROUNDUP(E61/15,0)</f>
        <v>1</v>
      </c>
      <c r="J61" s="13">
        <f>ROUNDUP((F61+G61+H61)/15,0)</f>
        <v>2</v>
      </c>
    </row>
    <row r="62" spans="1:10" s="74" customFormat="1" ht="12.6" customHeight="1" x14ac:dyDescent="0.2">
      <c r="A62" s="66" t="s">
        <v>60</v>
      </c>
      <c r="B62" s="15">
        <v>3</v>
      </c>
      <c r="C62" s="14" t="s">
        <v>0</v>
      </c>
      <c r="D62" s="13">
        <f>SUM(E62:H62)</f>
        <v>45</v>
      </c>
      <c r="E62" s="13">
        <v>15</v>
      </c>
      <c r="F62" s="13">
        <v>10</v>
      </c>
      <c r="G62" s="64">
        <v>20</v>
      </c>
      <c r="H62" s="13"/>
      <c r="I62" s="13">
        <f>ROUNDUP(E62/15,0)</f>
        <v>1</v>
      </c>
      <c r="J62" s="13">
        <f>ROUNDUP((F62+G62+H62)/15,0)</f>
        <v>2</v>
      </c>
    </row>
    <row r="63" spans="1:10" s="74" customFormat="1" ht="12.6" customHeight="1" x14ac:dyDescent="0.2">
      <c r="A63" s="72" t="s">
        <v>37</v>
      </c>
      <c r="B63" s="70">
        <f>SUM(B54:B62)</f>
        <v>30</v>
      </c>
      <c r="C63" s="71">
        <f>COUNTIF(C52:C62,"e")</f>
        <v>3</v>
      </c>
      <c r="D63" s="70">
        <f>SUM(D54:D62)</f>
        <v>390</v>
      </c>
      <c r="E63" s="70">
        <f>SUM(E54:E62)</f>
        <v>135</v>
      </c>
      <c r="F63" s="70">
        <f>SUM(F54:F62)</f>
        <v>85</v>
      </c>
      <c r="G63" s="70">
        <f>SUM(G54:G62)</f>
        <v>170</v>
      </c>
      <c r="H63" s="70">
        <f>SUM(H54:H62)</f>
        <v>0</v>
      </c>
      <c r="I63" s="70">
        <f>SUM(I54:I62)</f>
        <v>9</v>
      </c>
      <c r="J63" s="70">
        <f>SUM(J54:J62)</f>
        <v>17</v>
      </c>
    </row>
    <row r="64" spans="1:10" s="74" customFormat="1" ht="12.6" customHeight="1" x14ac:dyDescent="0.2">
      <c r="A64" s="69" t="s">
        <v>59</v>
      </c>
      <c r="B64" s="68"/>
      <c r="C64" s="68"/>
      <c r="D64" s="68"/>
      <c r="E64" s="68"/>
      <c r="F64" s="68"/>
      <c r="G64" s="68"/>
      <c r="H64" s="68"/>
      <c r="I64" s="68"/>
      <c r="J64" s="67"/>
    </row>
    <row r="65" spans="1:10" s="73" customFormat="1" ht="12.6" customHeight="1" x14ac:dyDescent="0.2">
      <c r="A65" s="66" t="s">
        <v>58</v>
      </c>
      <c r="B65" s="15">
        <v>3</v>
      </c>
      <c r="C65" s="14" t="s">
        <v>0</v>
      </c>
      <c r="D65" s="13">
        <f>SUM(E65:H65)</f>
        <v>45</v>
      </c>
      <c r="E65" s="13">
        <v>15</v>
      </c>
      <c r="F65" s="13">
        <v>10</v>
      </c>
      <c r="G65" s="64">
        <v>20</v>
      </c>
      <c r="H65" s="13"/>
      <c r="I65" s="13">
        <f>ROUNDUP(E65/15,0)</f>
        <v>1</v>
      </c>
      <c r="J65" s="13">
        <f>ROUNDUP((F65+G65+H65)/15,0)</f>
        <v>2</v>
      </c>
    </row>
    <row r="66" spans="1:10" s="74" customFormat="1" ht="12.6" customHeight="1" x14ac:dyDescent="0.2">
      <c r="A66" s="66" t="s">
        <v>57</v>
      </c>
      <c r="B66" s="15">
        <v>3</v>
      </c>
      <c r="C66" s="14" t="s">
        <v>0</v>
      </c>
      <c r="D66" s="13">
        <f>SUM(E66:H66)</f>
        <v>45</v>
      </c>
      <c r="E66" s="13">
        <v>15</v>
      </c>
      <c r="F66" s="13">
        <v>10</v>
      </c>
      <c r="G66" s="64">
        <v>20</v>
      </c>
      <c r="H66" s="13"/>
      <c r="I66" s="13">
        <f>ROUNDUP(E66/15,0)</f>
        <v>1</v>
      </c>
      <c r="J66" s="13">
        <f>ROUNDUP((F66+G66+H66)/15,0)</f>
        <v>2</v>
      </c>
    </row>
    <row r="67" spans="1:10" s="73" customFormat="1" ht="12.6" customHeight="1" x14ac:dyDescent="0.2">
      <c r="A67" s="66" t="s">
        <v>56</v>
      </c>
      <c r="B67" s="15">
        <v>3</v>
      </c>
      <c r="C67" s="14" t="s">
        <v>38</v>
      </c>
      <c r="D67" s="13">
        <f>SUM(E67:H67)</f>
        <v>45</v>
      </c>
      <c r="E67" s="13">
        <v>15</v>
      </c>
      <c r="F67" s="13">
        <v>10</v>
      </c>
      <c r="G67" s="64">
        <v>20</v>
      </c>
      <c r="H67" s="13"/>
      <c r="I67" s="13">
        <f>ROUNDUP(E67/15,0)</f>
        <v>1</v>
      </c>
      <c r="J67" s="13">
        <f>ROUNDUP((F67+G67+H67)/15,0)</f>
        <v>2</v>
      </c>
    </row>
    <row r="68" spans="1:10" s="58" customFormat="1" x14ac:dyDescent="0.2">
      <c r="A68" s="66" t="s">
        <v>55</v>
      </c>
      <c r="B68" s="15">
        <v>3</v>
      </c>
      <c r="C68" s="14" t="s">
        <v>0</v>
      </c>
      <c r="D68" s="13">
        <f>SUM(E68:H68)</f>
        <v>45</v>
      </c>
      <c r="E68" s="13">
        <v>15</v>
      </c>
      <c r="F68" s="13">
        <v>10</v>
      </c>
      <c r="G68" s="64">
        <v>20</v>
      </c>
      <c r="H68" s="13"/>
      <c r="I68" s="13">
        <f>ROUNDUP(E68/15,0)</f>
        <v>1</v>
      </c>
      <c r="J68" s="13">
        <f>ROUNDUP((F68+G68+H68)/15,0)</f>
        <v>2</v>
      </c>
    </row>
    <row r="69" spans="1:10" s="58" customFormat="1" x14ac:dyDescent="0.2">
      <c r="A69" s="66" t="s">
        <v>54</v>
      </c>
      <c r="B69" s="15">
        <v>3</v>
      </c>
      <c r="C69" s="14" t="s">
        <v>38</v>
      </c>
      <c r="D69" s="13">
        <f>SUM(E69:H69)</f>
        <v>45</v>
      </c>
      <c r="E69" s="13">
        <v>15</v>
      </c>
      <c r="F69" s="13">
        <v>10</v>
      </c>
      <c r="G69" s="13">
        <v>20</v>
      </c>
      <c r="H69" s="13"/>
      <c r="I69" s="13">
        <f>ROUNDUP(E69/15,0)</f>
        <v>1</v>
      </c>
      <c r="J69" s="13">
        <f>ROUNDUP((F69+G69+H69)/15,0)</f>
        <v>2</v>
      </c>
    </row>
    <row r="70" spans="1:10" s="58" customFormat="1" x14ac:dyDescent="0.2">
      <c r="A70" s="66" t="s">
        <v>53</v>
      </c>
      <c r="B70" s="15">
        <v>3</v>
      </c>
      <c r="C70" s="14" t="s">
        <v>0</v>
      </c>
      <c r="D70" s="13">
        <f>SUM(E70:H70)</f>
        <v>45</v>
      </c>
      <c r="E70" s="13">
        <v>30</v>
      </c>
      <c r="F70" s="13">
        <v>5</v>
      </c>
      <c r="G70" s="13">
        <v>10</v>
      </c>
      <c r="H70" s="13"/>
      <c r="I70" s="13">
        <f>ROUNDUP(E70/15,0)</f>
        <v>2</v>
      </c>
      <c r="J70" s="13">
        <f>ROUNDUP((F70+G70+H70)/15,0)</f>
        <v>1</v>
      </c>
    </row>
    <row r="71" spans="1:10" s="58" customFormat="1" x14ac:dyDescent="0.2">
      <c r="A71" s="66" t="s">
        <v>52</v>
      </c>
      <c r="B71" s="15">
        <v>2</v>
      </c>
      <c r="C71" s="14" t="s">
        <v>0</v>
      </c>
      <c r="D71" s="13">
        <f>SUM(E71:H71)</f>
        <v>30</v>
      </c>
      <c r="E71" s="13">
        <v>15</v>
      </c>
      <c r="F71" s="13">
        <v>5</v>
      </c>
      <c r="G71" s="64">
        <v>10</v>
      </c>
      <c r="H71" s="13"/>
      <c r="I71" s="13">
        <f>ROUNDUP(E71/15,0)</f>
        <v>1</v>
      </c>
      <c r="J71" s="13">
        <f>ROUNDUP((F71+G71+H71)/15,0)</f>
        <v>1</v>
      </c>
    </row>
    <row r="72" spans="1:10" s="58" customFormat="1" x14ac:dyDescent="0.2">
      <c r="A72" s="66" t="s">
        <v>51</v>
      </c>
      <c r="B72" s="15">
        <v>2</v>
      </c>
      <c r="C72" s="14" t="s">
        <v>0</v>
      </c>
      <c r="D72" s="13">
        <f>SUM(E72:H72)</f>
        <v>45</v>
      </c>
      <c r="E72" s="13">
        <v>30</v>
      </c>
      <c r="F72" s="13">
        <v>5</v>
      </c>
      <c r="G72" s="64">
        <v>10</v>
      </c>
      <c r="H72" s="13"/>
      <c r="I72" s="13">
        <f>ROUNDUP(E72/15,0)</f>
        <v>2</v>
      </c>
      <c r="J72" s="13">
        <f>ROUNDUP((F72+G72+H72)/15,0)</f>
        <v>1</v>
      </c>
    </row>
    <row r="73" spans="1:10" s="58" customFormat="1" x14ac:dyDescent="0.2">
      <c r="A73" s="66" t="s">
        <v>50</v>
      </c>
      <c r="B73" s="15">
        <v>3</v>
      </c>
      <c r="C73" s="14" t="s">
        <v>38</v>
      </c>
      <c r="D73" s="13">
        <f>SUM(E73:H73)</f>
        <v>45</v>
      </c>
      <c r="E73" s="13">
        <v>15</v>
      </c>
      <c r="F73" s="13">
        <v>10</v>
      </c>
      <c r="G73" s="64">
        <v>20</v>
      </c>
      <c r="H73" s="13"/>
      <c r="I73" s="13">
        <f>ROUNDUP(E73/15,0)</f>
        <v>1</v>
      </c>
      <c r="J73" s="13">
        <f>ROUNDUP((F73+G73+H73)/15,0)</f>
        <v>2</v>
      </c>
    </row>
    <row r="74" spans="1:10" s="58" customFormat="1" x14ac:dyDescent="0.2">
      <c r="A74" s="66" t="s">
        <v>49</v>
      </c>
      <c r="B74" s="15">
        <v>5</v>
      </c>
      <c r="C74" s="14" t="s">
        <v>38</v>
      </c>
      <c r="D74" s="13">
        <f>SUM(E74:H74)</f>
        <v>0</v>
      </c>
      <c r="E74" s="13"/>
      <c r="F74" s="13"/>
      <c r="G74" s="64"/>
      <c r="H74" s="13"/>
      <c r="I74" s="13">
        <f>ROUNDUP(E74/15,0)</f>
        <v>0</v>
      </c>
      <c r="J74" s="13">
        <f>ROUNDUP((F74+G74+H74)/15,0)</f>
        <v>0</v>
      </c>
    </row>
    <row r="75" spans="1:10" s="58" customFormat="1" x14ac:dyDescent="0.2">
      <c r="A75" s="66" t="s">
        <v>48</v>
      </c>
      <c r="B75" s="15">
        <v>1</v>
      </c>
      <c r="C75" s="14" t="s">
        <v>0</v>
      </c>
      <c r="D75" s="13">
        <f>SUM(E75:H75)</f>
        <v>15</v>
      </c>
      <c r="E75" s="13"/>
      <c r="F75" s="13"/>
      <c r="G75" s="64">
        <v>15</v>
      </c>
      <c r="H75" s="13"/>
      <c r="I75" s="13">
        <f>ROUNDUP(E75/15,0)</f>
        <v>0</v>
      </c>
      <c r="J75" s="13">
        <f>ROUNDUP((F75+G75+H75)/15,0)</f>
        <v>1</v>
      </c>
    </row>
    <row r="76" spans="1:10" s="58" customFormat="1" ht="13.5" x14ac:dyDescent="0.2">
      <c r="A76" s="72" t="s">
        <v>37</v>
      </c>
      <c r="B76" s="70">
        <f>SUM(B65:B75)</f>
        <v>31</v>
      </c>
      <c r="C76" s="71">
        <f>COUNTIF(C65:C75,"e")</f>
        <v>4</v>
      </c>
      <c r="D76" s="70">
        <f>SUM(D65:D75)</f>
        <v>405</v>
      </c>
      <c r="E76" s="70">
        <f>SUM(E65:E75)</f>
        <v>165</v>
      </c>
      <c r="F76" s="70">
        <f>SUM(F65:F75)</f>
        <v>75</v>
      </c>
      <c r="G76" s="70">
        <f>SUM(G65:G75)</f>
        <v>165</v>
      </c>
      <c r="H76" s="70">
        <f>SUM(H65:H75)</f>
        <v>0</v>
      </c>
      <c r="I76" s="70">
        <f>SUM(I65:I75)</f>
        <v>11</v>
      </c>
      <c r="J76" s="13">
        <f>ROUNDUP((F76+G76+H76)/15,0)</f>
        <v>16</v>
      </c>
    </row>
    <row r="77" spans="1:10" s="58" customFormat="1" ht="13.5" x14ac:dyDescent="0.2">
      <c r="A77" s="69" t="s">
        <v>47</v>
      </c>
      <c r="B77" s="68"/>
      <c r="C77" s="68"/>
      <c r="D77" s="68"/>
      <c r="E77" s="68"/>
      <c r="F77" s="68"/>
      <c r="G77" s="68"/>
      <c r="H77" s="68"/>
      <c r="I77" s="68"/>
      <c r="J77" s="67"/>
    </row>
    <row r="78" spans="1:10" s="58" customFormat="1" x14ac:dyDescent="0.2">
      <c r="A78" s="66" t="s">
        <v>46</v>
      </c>
      <c r="B78" s="15">
        <v>4</v>
      </c>
      <c r="C78" s="14" t="s">
        <v>38</v>
      </c>
      <c r="D78" s="13">
        <f>SUM(E78:H78)</f>
        <v>45</v>
      </c>
      <c r="E78" s="13">
        <v>15</v>
      </c>
      <c r="F78" s="13">
        <v>10</v>
      </c>
      <c r="G78" s="64">
        <v>20</v>
      </c>
      <c r="H78" s="13"/>
      <c r="I78" s="13">
        <f>ROUNDUP(E78/15,0)</f>
        <v>1</v>
      </c>
      <c r="J78" s="13">
        <f>ROUNDUP((F78+G78+H78)/15,0)</f>
        <v>2</v>
      </c>
    </row>
    <row r="79" spans="1:10" s="58" customFormat="1" x14ac:dyDescent="0.2">
      <c r="A79" s="66" t="s">
        <v>45</v>
      </c>
      <c r="B79" s="15">
        <v>2</v>
      </c>
      <c r="C79" s="14" t="s">
        <v>0</v>
      </c>
      <c r="D79" s="13">
        <f>SUM(E79:H79)</f>
        <v>30</v>
      </c>
      <c r="E79" s="13">
        <v>30</v>
      </c>
      <c r="F79" s="13"/>
      <c r="G79" s="64"/>
      <c r="H79" s="13"/>
      <c r="I79" s="13">
        <f>ROUNDUP(E79/15,0)</f>
        <v>2</v>
      </c>
      <c r="J79" s="13">
        <f>ROUNDUP((F79+G79+H79)/15,0)</f>
        <v>0</v>
      </c>
    </row>
    <row r="80" spans="1:10" s="58" customFormat="1" x14ac:dyDescent="0.2">
      <c r="A80" s="65" t="s">
        <v>44</v>
      </c>
      <c r="B80" s="15">
        <v>4</v>
      </c>
      <c r="C80" s="14" t="s">
        <v>0</v>
      </c>
      <c r="D80" s="13">
        <f>SUM(E80:H80)</f>
        <v>45</v>
      </c>
      <c r="E80" s="13">
        <v>15</v>
      </c>
      <c r="F80" s="13">
        <v>10</v>
      </c>
      <c r="G80" s="64">
        <v>20</v>
      </c>
      <c r="H80" s="13"/>
      <c r="I80" s="13">
        <f>ROUNDUP(E80/15,0)</f>
        <v>1</v>
      </c>
      <c r="J80" s="13">
        <f>ROUNDUP((F80+G80+H80)/15,0)</f>
        <v>2</v>
      </c>
    </row>
    <row r="81" spans="1:10" s="58" customFormat="1" x14ac:dyDescent="0.2">
      <c r="A81" s="61" t="s">
        <v>43</v>
      </c>
      <c r="B81" s="15">
        <v>2</v>
      </c>
      <c r="C81" s="14" t="s">
        <v>0</v>
      </c>
      <c r="D81" s="13">
        <f>SUM(E81:H81)</f>
        <v>30</v>
      </c>
      <c r="E81" s="13">
        <v>15</v>
      </c>
      <c r="F81" s="13">
        <v>5</v>
      </c>
      <c r="G81" s="13">
        <v>10</v>
      </c>
      <c r="H81" s="13"/>
      <c r="I81" s="13">
        <f>ROUNDUP(E81/15,0)</f>
        <v>1</v>
      </c>
      <c r="J81" s="13">
        <f>ROUNDUP((F81+G81+H81)/15,0)</f>
        <v>1</v>
      </c>
    </row>
    <row r="82" spans="1:10" s="58" customFormat="1" x14ac:dyDescent="0.2">
      <c r="A82" s="61" t="s">
        <v>42</v>
      </c>
      <c r="B82" s="15">
        <v>4</v>
      </c>
      <c r="C82" s="14" t="s">
        <v>0</v>
      </c>
      <c r="D82" s="13">
        <f>SUM(E82:H82)</f>
        <v>45</v>
      </c>
      <c r="E82" s="13">
        <v>15</v>
      </c>
      <c r="F82" s="13">
        <v>10</v>
      </c>
      <c r="G82" s="13">
        <v>20</v>
      </c>
      <c r="H82" s="13"/>
      <c r="I82" s="17">
        <f>ROUNDUP(E82/15,0)</f>
        <v>1</v>
      </c>
      <c r="J82" s="17">
        <f>ROUNDUP((F82+G82+H82)/15,0)</f>
        <v>2</v>
      </c>
    </row>
    <row r="83" spans="1:10" s="58" customFormat="1" x14ac:dyDescent="0.2">
      <c r="A83" s="61" t="s">
        <v>41</v>
      </c>
      <c r="B83" s="15">
        <v>2</v>
      </c>
      <c r="C83" s="14" t="s">
        <v>0</v>
      </c>
      <c r="D83" s="13">
        <f>SUM(E83:H83)</f>
        <v>30</v>
      </c>
      <c r="E83" s="13">
        <v>30</v>
      </c>
      <c r="F83" s="13"/>
      <c r="G83" s="13"/>
      <c r="H83" s="18"/>
      <c r="I83" s="17">
        <f>ROUNDUP(E83/15,0)</f>
        <v>2</v>
      </c>
      <c r="J83" s="17">
        <f>ROUNDUP((F83+G83+H83)/15,0)</f>
        <v>0</v>
      </c>
    </row>
    <row r="84" spans="1:10" s="58" customFormat="1" x14ac:dyDescent="0.2">
      <c r="A84" s="61" t="s">
        <v>40</v>
      </c>
      <c r="B84" s="63">
        <v>2</v>
      </c>
      <c r="C84" s="62" t="s">
        <v>0</v>
      </c>
      <c r="D84" s="17">
        <f>SUM(E84:H84)</f>
        <v>30</v>
      </c>
      <c r="E84" s="17"/>
      <c r="F84" s="17"/>
      <c r="G84" s="17">
        <v>30</v>
      </c>
      <c r="H84" s="18"/>
      <c r="I84" s="17">
        <f>ROUNDUP(E84/15,0)</f>
        <v>0</v>
      </c>
      <c r="J84" s="17">
        <f>ROUNDUP((F84+G84+H84)/15,0)</f>
        <v>2</v>
      </c>
    </row>
    <row r="85" spans="1:10" s="58" customFormat="1" x14ac:dyDescent="0.2">
      <c r="A85" s="61" t="s">
        <v>39</v>
      </c>
      <c r="B85" s="60">
        <v>8</v>
      </c>
      <c r="C85" s="59" t="s">
        <v>38</v>
      </c>
      <c r="D85" s="24">
        <f>SUM(E85:H85)</f>
        <v>0</v>
      </c>
      <c r="E85" s="24"/>
      <c r="F85" s="24"/>
      <c r="G85" s="24"/>
      <c r="H85" s="24"/>
      <c r="I85" s="24">
        <f>ROUNDUP(E85/15,0)</f>
        <v>0</v>
      </c>
      <c r="J85" s="24">
        <f>ROUNDUP((F85+G85+H85)/15,0)</f>
        <v>0</v>
      </c>
    </row>
    <row r="86" spans="1:10" ht="13.5" x14ac:dyDescent="0.2">
      <c r="A86" s="57" t="s">
        <v>37</v>
      </c>
      <c r="B86" s="50">
        <f>SUM(B78:B85)</f>
        <v>28</v>
      </c>
      <c r="C86" s="56">
        <f>COUNTIF(C78:C85,"e")</f>
        <v>2</v>
      </c>
      <c r="D86" s="54">
        <f>SUM(D78:D85)</f>
        <v>255</v>
      </c>
      <c r="E86" s="54">
        <f>SUM(E78:E85)</f>
        <v>120</v>
      </c>
      <c r="F86" s="54">
        <f>SUM(F78:F85)</f>
        <v>35</v>
      </c>
      <c r="G86" s="54">
        <f>SUM(G78:G85)</f>
        <v>100</v>
      </c>
      <c r="H86" s="54">
        <f>SUM(H78:H85)</f>
        <v>0</v>
      </c>
      <c r="I86" s="54">
        <f>SUM(I78:I85)</f>
        <v>8</v>
      </c>
      <c r="J86" s="24">
        <f>ROUNDUP((F86+G86+H86)/15,0)</f>
        <v>9</v>
      </c>
    </row>
    <row r="87" spans="1:10" ht="13.5" x14ac:dyDescent="0.2">
      <c r="A87" s="55" t="s">
        <v>36</v>
      </c>
      <c r="B87" s="50">
        <f>B63+B76+B86</f>
        <v>89</v>
      </c>
      <c r="C87" s="50">
        <f>C63+C76+C86</f>
        <v>9</v>
      </c>
      <c r="D87" s="50">
        <f>D63+D76+D86</f>
        <v>1050</v>
      </c>
      <c r="E87" s="50">
        <f>E63+E76+E86</f>
        <v>420</v>
      </c>
      <c r="F87" s="50">
        <f>F63+F76+F86</f>
        <v>195</v>
      </c>
      <c r="G87" s="50">
        <f>G63+G76+G86</f>
        <v>435</v>
      </c>
      <c r="H87" s="54"/>
      <c r="I87" s="53"/>
      <c r="J87" s="24"/>
    </row>
    <row r="88" spans="1:10" ht="13.5" x14ac:dyDescent="0.2">
      <c r="A88" s="52" t="s">
        <v>35</v>
      </c>
      <c r="B88" s="51">
        <f>B14+B24+B34+B44+B63+B76+B86</f>
        <v>210</v>
      </c>
      <c r="C88" s="51"/>
      <c r="D88" s="50">
        <f>D14+D24+D34+D44+D63+D76+D86</f>
        <v>2400</v>
      </c>
      <c r="E88" s="50">
        <f>E14+E24+E34+E44+E63+E76+E86</f>
        <v>950</v>
      </c>
      <c r="F88" s="50">
        <f>F14+F24+F34+F44+F63+F76+F86</f>
        <v>480</v>
      </c>
      <c r="G88" s="50">
        <f>G14+G24+G34+G44+G63+G76+G86</f>
        <v>970</v>
      </c>
      <c r="H88" s="50">
        <f>H14+H24+H34+H44+H63+H76+H86</f>
        <v>0</v>
      </c>
      <c r="I88" s="49"/>
      <c r="J88" s="49"/>
    </row>
    <row r="89" spans="1:10" ht="15" x14ac:dyDescent="0.2">
      <c r="A89" s="48" t="s">
        <v>34</v>
      </c>
      <c r="B89" s="47"/>
      <c r="C89" s="46"/>
      <c r="D89" s="45"/>
      <c r="E89" s="44">
        <f>(E88/D88)*100</f>
        <v>39.583333333333329</v>
      </c>
      <c r="F89" s="44">
        <f>(F88/D88)*100</f>
        <v>20</v>
      </c>
      <c r="G89" s="44">
        <f>(G88/D88)*100</f>
        <v>40.416666666666664</v>
      </c>
      <c r="H89" s="44">
        <f>(H88/D88)*100</f>
        <v>0</v>
      </c>
      <c r="I89" s="43"/>
      <c r="J89" s="42"/>
    </row>
    <row r="90" spans="1:10" ht="13.5" x14ac:dyDescent="0.2">
      <c r="A90" s="41"/>
      <c r="B90" s="40"/>
      <c r="C90" s="39"/>
      <c r="D90" s="38"/>
      <c r="E90" s="37"/>
      <c r="F90" s="37"/>
      <c r="G90" s="37"/>
      <c r="H90" s="37"/>
      <c r="I90" s="36"/>
      <c r="J90" s="35"/>
    </row>
    <row r="91" spans="1:10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x14ac:dyDescent="0.2">
      <c r="A92" s="10"/>
      <c r="B92" s="9"/>
      <c r="C92" s="8"/>
      <c r="D92" s="8"/>
      <c r="E92" s="8"/>
      <c r="F92" s="8"/>
      <c r="G92" s="8"/>
      <c r="H92" s="8"/>
      <c r="I92" s="8"/>
      <c r="J92" s="7"/>
    </row>
    <row r="93" spans="1:10" x14ac:dyDescent="0.2">
      <c r="A93" s="34" t="s">
        <v>33</v>
      </c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41.1" customHeight="1" x14ac:dyDescent="0.2">
      <c r="A94" s="33" t="s">
        <v>32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2"/>
      <c r="B95" s="9"/>
      <c r="C95" s="8"/>
      <c r="D95" s="8"/>
      <c r="E95" s="8"/>
      <c r="F95" s="8"/>
      <c r="G95" s="8"/>
      <c r="H95" s="8"/>
      <c r="I95" s="8"/>
      <c r="J95" s="7"/>
    </row>
    <row r="96" spans="1:10" ht="87.75" x14ac:dyDescent="0.2">
      <c r="A96" s="31" t="s">
        <v>31</v>
      </c>
      <c r="B96" s="30" t="s">
        <v>30</v>
      </c>
      <c r="C96" s="28" t="s">
        <v>29</v>
      </c>
      <c r="D96" s="28" t="s">
        <v>28</v>
      </c>
      <c r="E96" s="27" t="s">
        <v>27</v>
      </c>
      <c r="F96" s="29" t="s">
        <v>26</v>
      </c>
      <c r="G96" s="29" t="s">
        <v>25</v>
      </c>
      <c r="H96" s="28" t="s">
        <v>24</v>
      </c>
      <c r="I96" s="27" t="s">
        <v>23</v>
      </c>
      <c r="J96" s="27" t="s">
        <v>22</v>
      </c>
    </row>
    <row r="97" spans="1:10" ht="13.5" x14ac:dyDescent="0.2">
      <c r="A97" s="23" t="s">
        <v>21</v>
      </c>
      <c r="B97" s="22"/>
      <c r="C97" s="22"/>
      <c r="D97" s="22"/>
      <c r="E97" s="22"/>
      <c r="F97" s="22"/>
      <c r="G97" s="22"/>
      <c r="H97" s="22"/>
      <c r="I97" s="22"/>
      <c r="J97" s="21"/>
    </row>
    <row r="98" spans="1:10" x14ac:dyDescent="0.2">
      <c r="A98" s="20" t="s">
        <v>20</v>
      </c>
      <c r="B98" s="15">
        <v>2</v>
      </c>
      <c r="C98" s="14" t="s">
        <v>0</v>
      </c>
      <c r="D98" s="13">
        <f>SUM(E98:H98)</f>
        <v>30</v>
      </c>
      <c r="E98" s="13">
        <v>30</v>
      </c>
      <c r="F98" s="13"/>
      <c r="G98" s="17"/>
      <c r="H98" s="18"/>
      <c r="I98" s="17">
        <f>ROUNDUP(E98/15,0)</f>
        <v>2</v>
      </c>
      <c r="J98" s="17">
        <f>ROUNDUP((F98+G98+H98)/15,0)</f>
        <v>0</v>
      </c>
    </row>
    <row r="99" spans="1:10" x14ac:dyDescent="0.2">
      <c r="A99" s="20" t="s">
        <v>19</v>
      </c>
      <c r="B99" s="15">
        <v>2</v>
      </c>
      <c r="C99" s="14" t="s">
        <v>0</v>
      </c>
      <c r="D99" s="13">
        <f>SUM(E99:H99)</f>
        <v>30</v>
      </c>
      <c r="E99" s="13">
        <v>30</v>
      </c>
      <c r="F99" s="25"/>
      <c r="G99" s="24"/>
      <c r="H99" s="24"/>
      <c r="I99" s="24">
        <f>ROUNDUP(E99/15,0)</f>
        <v>2</v>
      </c>
      <c r="J99" s="24">
        <f>ROUNDUP((F99+G99+H99)/15,0)</f>
        <v>0</v>
      </c>
    </row>
    <row r="100" spans="1:10" ht="13.5" x14ac:dyDescent="0.2">
      <c r="A100" s="23" t="s">
        <v>18</v>
      </c>
      <c r="B100" s="22"/>
      <c r="C100" s="22"/>
      <c r="D100" s="22"/>
      <c r="E100" s="22"/>
      <c r="F100" s="22"/>
      <c r="G100" s="22"/>
      <c r="H100" s="22"/>
      <c r="I100" s="22"/>
      <c r="J100" s="21"/>
    </row>
    <row r="101" spans="1:10" x14ac:dyDescent="0.2">
      <c r="A101" s="20" t="s">
        <v>17</v>
      </c>
      <c r="B101" s="15">
        <v>1</v>
      </c>
      <c r="C101" s="14" t="s">
        <v>0</v>
      </c>
      <c r="D101" s="13">
        <f>SUM(E101:H101)</f>
        <v>15</v>
      </c>
      <c r="E101" s="13">
        <v>15</v>
      </c>
      <c r="F101" s="13"/>
      <c r="G101" s="13"/>
      <c r="H101" s="18"/>
      <c r="I101" s="17">
        <f>ROUNDUP(E101/15,0)</f>
        <v>1</v>
      </c>
      <c r="J101" s="17">
        <f>ROUNDUP((F101+G101+H101)/15,0)</f>
        <v>0</v>
      </c>
    </row>
    <row r="102" spans="1:10" x14ac:dyDescent="0.2">
      <c r="A102" s="20" t="s">
        <v>16</v>
      </c>
      <c r="B102" s="15">
        <v>1</v>
      </c>
      <c r="C102" s="14" t="s">
        <v>0</v>
      </c>
      <c r="D102" s="13">
        <f>SUM(E102:H102)</f>
        <v>15</v>
      </c>
      <c r="E102" s="13">
        <v>15</v>
      </c>
      <c r="F102" s="13"/>
      <c r="G102" s="17"/>
      <c r="H102" s="18"/>
      <c r="I102" s="17">
        <f>ROUNDUP(E102/15,0)</f>
        <v>1</v>
      </c>
      <c r="J102" s="17">
        <f>ROUNDUP((F102+G102+H102)/15,0)</f>
        <v>0</v>
      </c>
    </row>
    <row r="103" spans="1:10" x14ac:dyDescent="0.2">
      <c r="A103" s="20" t="s">
        <v>15</v>
      </c>
      <c r="B103" s="15">
        <v>1</v>
      </c>
      <c r="C103" s="14" t="s">
        <v>0</v>
      </c>
      <c r="D103" s="13">
        <f>SUM(E103:H103)</f>
        <v>15</v>
      </c>
      <c r="E103" s="13">
        <v>15</v>
      </c>
      <c r="F103" s="25"/>
      <c r="G103" s="24"/>
      <c r="H103" s="24"/>
      <c r="I103" s="24">
        <f>ROUNDUP(E103/15,0)</f>
        <v>1</v>
      </c>
      <c r="J103" s="24">
        <f>ROUNDUP((F103+G103+H103)/15,0)</f>
        <v>0</v>
      </c>
    </row>
    <row r="104" spans="1:10" x14ac:dyDescent="0.2">
      <c r="A104" s="20" t="s">
        <v>14</v>
      </c>
      <c r="B104" s="15">
        <v>1</v>
      </c>
      <c r="C104" s="14" t="s">
        <v>0</v>
      </c>
      <c r="D104" s="13">
        <f>SUM(E104:H104)</f>
        <v>15</v>
      </c>
      <c r="E104" s="13">
        <v>15</v>
      </c>
      <c r="F104" s="25"/>
      <c r="G104" s="24"/>
      <c r="H104" s="24"/>
      <c r="I104" s="24">
        <f>ROUNDUP(E104/15,0)</f>
        <v>1</v>
      </c>
      <c r="J104" s="24">
        <f>ROUNDUP((F104+G104+H104)/15,0)</f>
        <v>0</v>
      </c>
    </row>
    <row r="105" spans="1:10" x14ac:dyDescent="0.2">
      <c r="A105" s="20" t="s">
        <v>13</v>
      </c>
      <c r="B105" s="15">
        <v>1</v>
      </c>
      <c r="C105" s="14" t="s">
        <v>0</v>
      </c>
      <c r="D105" s="13">
        <f>SUM(E105:H105)</f>
        <v>15</v>
      </c>
      <c r="E105" s="13">
        <v>15</v>
      </c>
      <c r="F105" s="17"/>
      <c r="G105" s="17"/>
      <c r="H105" s="18"/>
      <c r="I105" s="17">
        <f>ROUNDUP(E105/15,0)</f>
        <v>1</v>
      </c>
      <c r="J105" s="17">
        <f>ROUNDUP((F105+G105+H105)/15,0)</f>
        <v>0</v>
      </c>
    </row>
    <row r="106" spans="1:10" x14ac:dyDescent="0.2">
      <c r="A106" s="20" t="s">
        <v>12</v>
      </c>
      <c r="B106" s="15">
        <v>1</v>
      </c>
      <c r="C106" s="14" t="s">
        <v>0</v>
      </c>
      <c r="D106" s="13">
        <f>SUM(E106:H106)</f>
        <v>15</v>
      </c>
      <c r="E106" s="25">
        <v>15</v>
      </c>
      <c r="F106" s="24"/>
      <c r="G106" s="24"/>
      <c r="H106" s="24"/>
      <c r="I106" s="24">
        <f>ROUNDUP(E106/15,0)</f>
        <v>1</v>
      </c>
      <c r="J106" s="24">
        <f>ROUNDUP((F106+G106+H106)/15,0)</f>
        <v>0</v>
      </c>
    </row>
    <row r="107" spans="1:10" x14ac:dyDescent="0.2">
      <c r="A107" s="20" t="s">
        <v>11</v>
      </c>
      <c r="B107" s="15">
        <v>1</v>
      </c>
      <c r="C107" s="14" t="s">
        <v>0</v>
      </c>
      <c r="D107" s="13">
        <f>SUM(E107:H107)</f>
        <v>15</v>
      </c>
      <c r="E107" s="13">
        <v>15</v>
      </c>
      <c r="F107" s="24"/>
      <c r="G107" s="24"/>
      <c r="H107" s="24"/>
      <c r="I107" s="26">
        <v>1</v>
      </c>
      <c r="J107" s="11">
        <v>0</v>
      </c>
    </row>
    <row r="108" spans="1:10" x14ac:dyDescent="0.2">
      <c r="A108" s="20" t="s">
        <v>10</v>
      </c>
      <c r="B108" s="15">
        <v>1</v>
      </c>
      <c r="C108" s="14" t="s">
        <v>0</v>
      </c>
      <c r="D108" s="13">
        <f>SUM(E108:H108)</f>
        <v>15</v>
      </c>
      <c r="E108" s="25">
        <v>15</v>
      </c>
      <c r="F108" s="24"/>
      <c r="G108" s="24"/>
      <c r="H108" s="24"/>
      <c r="I108" s="26">
        <v>1</v>
      </c>
      <c r="J108" s="11">
        <v>0</v>
      </c>
    </row>
    <row r="109" spans="1:10" ht="13.5" x14ac:dyDescent="0.2">
      <c r="A109" s="23" t="s">
        <v>9</v>
      </c>
      <c r="B109" s="22"/>
      <c r="C109" s="22"/>
      <c r="D109" s="22"/>
      <c r="E109" s="22"/>
      <c r="F109" s="22"/>
      <c r="G109" s="22"/>
      <c r="H109" s="22"/>
      <c r="I109" s="22"/>
      <c r="J109" s="21"/>
    </row>
    <row r="110" spans="1:10" x14ac:dyDescent="0.2">
      <c r="A110" s="20" t="s">
        <v>8</v>
      </c>
      <c r="B110" s="15">
        <v>2</v>
      </c>
      <c r="C110" s="14" t="s">
        <v>0</v>
      </c>
      <c r="D110" s="13">
        <f>SUM(E110:H110)</f>
        <v>30</v>
      </c>
      <c r="E110" s="13">
        <v>30</v>
      </c>
      <c r="F110" s="13"/>
      <c r="G110" s="17"/>
      <c r="H110" s="18"/>
      <c r="I110" s="17">
        <f>ROUNDUP(E110/15,0)</f>
        <v>2</v>
      </c>
      <c r="J110" s="17">
        <f>ROUNDUP((F110+G110+H110)/15,0)</f>
        <v>0</v>
      </c>
    </row>
    <row r="111" spans="1:10" x14ac:dyDescent="0.2">
      <c r="A111" s="20" t="s">
        <v>7</v>
      </c>
      <c r="B111" s="15">
        <v>2</v>
      </c>
      <c r="C111" s="14" t="s">
        <v>0</v>
      </c>
      <c r="D111" s="13">
        <f>SUM(E111:H111)</f>
        <v>30</v>
      </c>
      <c r="E111" s="13">
        <v>30</v>
      </c>
      <c r="F111" s="25"/>
      <c r="G111" s="24"/>
      <c r="H111" s="24"/>
      <c r="I111" s="24">
        <f>ROUNDUP(E111/15,0)</f>
        <v>2</v>
      </c>
      <c r="J111" s="24">
        <f>ROUNDUP((F111+G111+H111)/15,0)</f>
        <v>0</v>
      </c>
    </row>
    <row r="112" spans="1:10" ht="13.5" x14ac:dyDescent="0.2">
      <c r="A112" s="23" t="s">
        <v>6</v>
      </c>
      <c r="B112" s="22"/>
      <c r="C112" s="22"/>
      <c r="D112" s="22"/>
      <c r="E112" s="22"/>
      <c r="F112" s="22"/>
      <c r="G112" s="22"/>
      <c r="H112" s="22"/>
      <c r="I112" s="22"/>
      <c r="J112" s="21"/>
    </row>
    <row r="113" spans="1:10" x14ac:dyDescent="0.2">
      <c r="A113" s="20" t="s">
        <v>5</v>
      </c>
      <c r="B113" s="15">
        <v>2</v>
      </c>
      <c r="C113" s="14" t="s">
        <v>0</v>
      </c>
      <c r="D113" s="13">
        <f>SUM(E113:H113)</f>
        <v>30</v>
      </c>
      <c r="E113" s="13">
        <v>30</v>
      </c>
      <c r="F113" s="13"/>
      <c r="G113" s="13"/>
      <c r="H113" s="18"/>
      <c r="I113" s="17">
        <f>ROUNDUP(E113/15,0)</f>
        <v>2</v>
      </c>
      <c r="J113" s="17">
        <f>ROUNDUP((F113+G113+H113)/15,0)</f>
        <v>0</v>
      </c>
    </row>
    <row r="114" spans="1:10" x14ac:dyDescent="0.2">
      <c r="A114" s="16" t="s">
        <v>4</v>
      </c>
      <c r="B114" s="15">
        <v>2</v>
      </c>
      <c r="C114" s="14" t="s">
        <v>0</v>
      </c>
      <c r="D114" s="13">
        <f>SUM(E114:H114)</f>
        <v>30</v>
      </c>
      <c r="E114" s="13">
        <v>30</v>
      </c>
      <c r="F114" s="13"/>
      <c r="G114" s="13"/>
      <c r="H114" s="18"/>
      <c r="I114" s="17">
        <f>ROUNDUP(E114/15,0)</f>
        <v>2</v>
      </c>
      <c r="J114" s="17">
        <f>ROUNDUP((F114+G114+H114)/15,0)</f>
        <v>0</v>
      </c>
    </row>
    <row r="115" spans="1:10" x14ac:dyDescent="0.2">
      <c r="A115" s="20" t="s">
        <v>3</v>
      </c>
      <c r="B115" s="15">
        <v>2</v>
      </c>
      <c r="C115" s="14" t="s">
        <v>0</v>
      </c>
      <c r="D115" s="13">
        <f>SUM(E115:H115)</f>
        <v>30</v>
      </c>
      <c r="E115" s="13">
        <v>30</v>
      </c>
      <c r="F115" s="13"/>
      <c r="G115" s="13"/>
      <c r="H115" s="18"/>
      <c r="I115" s="17">
        <f>ROUNDUP(E115/15,0)</f>
        <v>2</v>
      </c>
      <c r="J115" s="17">
        <f>ROUNDUP((F115+G115+H115)/15,0)</f>
        <v>0</v>
      </c>
    </row>
    <row r="116" spans="1:10" x14ac:dyDescent="0.2">
      <c r="A116" s="19" t="s">
        <v>2</v>
      </c>
      <c r="B116" s="15">
        <v>2</v>
      </c>
      <c r="C116" s="14" t="s">
        <v>0</v>
      </c>
      <c r="D116" s="13">
        <f>SUM(E116:H116)</f>
        <v>30</v>
      </c>
      <c r="E116" s="13">
        <v>30</v>
      </c>
      <c r="F116" s="13"/>
      <c r="G116" s="13"/>
      <c r="H116" s="18"/>
      <c r="I116" s="17">
        <f>ROUNDUP(E116/15,0)</f>
        <v>2</v>
      </c>
      <c r="J116" s="17">
        <f>ROUNDUP((F116+G116+H116)/15,0)</f>
        <v>0</v>
      </c>
    </row>
    <row r="117" spans="1:10" x14ac:dyDescent="0.2">
      <c r="A117" s="16" t="s">
        <v>1</v>
      </c>
      <c r="B117" s="15">
        <v>2</v>
      </c>
      <c r="C117" s="14" t="s">
        <v>0</v>
      </c>
      <c r="D117" s="13">
        <f>SUM(E117:H117)</f>
        <v>30</v>
      </c>
      <c r="E117" s="13">
        <v>30</v>
      </c>
      <c r="F117" s="13"/>
      <c r="G117" s="13"/>
      <c r="H117" s="12"/>
      <c r="I117" s="11">
        <f>ROUNDUP(E117/15,0)</f>
        <v>2</v>
      </c>
      <c r="J117" s="11">
        <f>ROUNDUP((F117+G117+H117)/15,0)</f>
        <v>0</v>
      </c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:10" x14ac:dyDescent="0.2">
      <c r="A209" s="10"/>
      <c r="B209" s="9"/>
      <c r="C209" s="8"/>
      <c r="D209" s="8"/>
      <c r="E209" s="8"/>
      <c r="F209" s="8"/>
      <c r="G209" s="8"/>
      <c r="H209" s="8"/>
      <c r="I209" s="8"/>
      <c r="J209" s="7"/>
    </row>
    <row r="210" spans="1:10" x14ac:dyDescent="0.2">
      <c r="A210" s="10"/>
      <c r="B210" s="9"/>
      <c r="C210" s="8"/>
      <c r="D210" s="8"/>
      <c r="E210" s="8"/>
      <c r="F210" s="8"/>
      <c r="G210" s="8"/>
      <c r="H210" s="8"/>
      <c r="I210" s="8"/>
      <c r="J210" s="7"/>
    </row>
    <row r="211" spans="1:10" x14ac:dyDescent="0.2">
      <c r="A211" s="10"/>
      <c r="B211" s="9"/>
      <c r="C211" s="8"/>
      <c r="D211" s="8"/>
      <c r="E211" s="8"/>
      <c r="F211" s="8"/>
      <c r="G211" s="8"/>
      <c r="H211" s="8"/>
      <c r="I211" s="8"/>
      <c r="J211" s="7"/>
    </row>
    <row r="212" spans="1:10" x14ac:dyDescent="0.2">
      <c r="A212" s="10"/>
      <c r="B212" s="9"/>
      <c r="C212" s="8"/>
      <c r="D212" s="8"/>
      <c r="E212" s="8"/>
      <c r="F212" s="8"/>
      <c r="G212" s="8"/>
      <c r="H212" s="8"/>
      <c r="I212" s="8"/>
      <c r="J212" s="7"/>
    </row>
    <row r="213" spans="1:10" x14ac:dyDescent="0.2">
      <c r="J213" s="6"/>
    </row>
    <row r="214" spans="1:10" x14ac:dyDescent="0.2">
      <c r="J214" s="6"/>
    </row>
    <row r="215" spans="1:10" x14ac:dyDescent="0.2">
      <c r="J215" s="6"/>
    </row>
    <row r="216" spans="1:10" x14ac:dyDescent="0.2">
      <c r="J216" s="6"/>
    </row>
    <row r="217" spans="1:10" x14ac:dyDescent="0.2">
      <c r="J217" s="6"/>
    </row>
    <row r="218" spans="1:10" x14ac:dyDescent="0.2">
      <c r="J218" s="6"/>
    </row>
    <row r="219" spans="1:10" x14ac:dyDescent="0.2">
      <c r="J219" s="6"/>
    </row>
    <row r="220" spans="1:10" x14ac:dyDescent="0.2">
      <c r="J220" s="6"/>
    </row>
    <row r="221" spans="1:10" x14ac:dyDescent="0.2">
      <c r="J221" s="6"/>
    </row>
    <row r="222" spans="1:10" x14ac:dyDescent="0.2">
      <c r="J222" s="6"/>
    </row>
    <row r="223" spans="1:10" x14ac:dyDescent="0.2">
      <c r="J223" s="6"/>
    </row>
    <row r="224" spans="1:10" x14ac:dyDescent="0.2">
      <c r="J224" s="6"/>
    </row>
    <row r="225" spans="1:10" x14ac:dyDescent="0.2">
      <c r="J225" s="6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6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6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6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6"/>
    </row>
  </sheetData>
  <mergeCells count="12">
    <mergeCell ref="A112:J112"/>
    <mergeCell ref="A1:J1"/>
    <mergeCell ref="A2:J2"/>
    <mergeCell ref="A5:J5"/>
    <mergeCell ref="A94:J94"/>
    <mergeCell ref="A53:J53"/>
    <mergeCell ref="A64:J64"/>
    <mergeCell ref="A77:J77"/>
    <mergeCell ref="A93:J93"/>
    <mergeCell ref="A97:J97"/>
    <mergeCell ref="A100:J100"/>
    <mergeCell ref="A109:J109"/>
  </mergeCells>
  <pageMargins left="0.7" right="0.7" top="0.75" bottom="0.75" header="0.3" footer="0.3"/>
  <pageSetup paperSize="9" scale="91" firstPageNumber="0" fitToHeight="0" orientation="portrait" horizontalDpi="300" verticalDpi="300" r:id="rId1"/>
  <headerFooter alignWithMargins="0"/>
  <rowBreaks count="2" manualBreakCount="2">
    <brk id="50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ST_TS_semestr I-IV i V-VII</vt:lpstr>
      <vt:lpstr>'ST_TS_semestr I-IV i V-VII'!Obszar_wydruku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2019-05-23T07:59:42Z</dcterms:created>
  <dcterms:modified xsi:type="dcterms:W3CDTF">2019-05-23T07:59:56Z</dcterms:modified>
</cp:coreProperties>
</file>