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atki 2019-2020\"/>
    </mc:Choice>
  </mc:AlternateContent>
  <xr:revisionPtr revIDLastSave="0" documentId="8_{4D0CCDF3-2107-40A2-90B8-4B29DF308FF6}" xr6:coauthVersionLast="36" xr6:coauthVersionMax="36" xr10:uidLastSave="{00000000-0000-0000-0000-000000000000}"/>
  <bookViews>
    <workbookView xWindow="0" yWindow="0" windowWidth="24000" windowHeight="9525" xr2:uid="{5C218E82-FF5C-451D-991C-5CA7579253CB}"/>
  </bookViews>
  <sheets>
    <sheet name="OZEiE I st, 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1" l="1"/>
  <c r="I5" i="1"/>
  <c r="J5" i="1"/>
  <c r="I6" i="1"/>
  <c r="I15" i="1" s="1"/>
  <c r="J6" i="1"/>
  <c r="D7" i="1"/>
  <c r="I7" i="1"/>
  <c r="J7" i="1"/>
  <c r="I8" i="1"/>
  <c r="J8" i="1"/>
  <c r="D9" i="1"/>
  <c r="D15" i="1" s="1"/>
  <c r="I9" i="1"/>
  <c r="J9" i="1"/>
  <c r="I10" i="1"/>
  <c r="J10" i="1"/>
  <c r="I11" i="1"/>
  <c r="J11" i="1"/>
  <c r="I12" i="1"/>
  <c r="J12" i="1"/>
  <c r="I13" i="1"/>
  <c r="J13" i="1"/>
  <c r="I14" i="1"/>
  <c r="J14" i="1"/>
  <c r="B15" i="1"/>
  <c r="C15" i="1"/>
  <c r="E15" i="1"/>
  <c r="F15" i="1"/>
  <c r="G15" i="1"/>
  <c r="H15" i="1"/>
  <c r="J15" i="1"/>
  <c r="I17" i="1"/>
  <c r="J17" i="1"/>
  <c r="I18" i="1"/>
  <c r="J18" i="1"/>
  <c r="I19" i="1"/>
  <c r="J19" i="1"/>
  <c r="I20" i="1"/>
  <c r="J20" i="1"/>
  <c r="I21" i="1"/>
  <c r="J21" i="1"/>
  <c r="I22" i="1"/>
  <c r="J22" i="1"/>
  <c r="D23" i="1"/>
  <c r="D26" i="1" s="1"/>
  <c r="I23" i="1"/>
  <c r="J23" i="1"/>
  <c r="I24" i="1"/>
  <c r="I26" i="1" s="1"/>
  <c r="J24" i="1"/>
  <c r="I25" i="1"/>
  <c r="J25" i="1"/>
  <c r="B26" i="1"/>
  <c r="C26" i="1"/>
  <c r="C49" i="1" s="1"/>
  <c r="C90" i="1" s="1"/>
  <c r="E26" i="1"/>
  <c r="F26" i="1"/>
  <c r="G26" i="1"/>
  <c r="G49" i="1" s="1"/>
  <c r="H26" i="1"/>
  <c r="J26" i="1"/>
  <c r="I28" i="1"/>
  <c r="I37" i="1" s="1"/>
  <c r="J28" i="1"/>
  <c r="I29" i="1"/>
  <c r="J29" i="1"/>
  <c r="J37" i="1" s="1"/>
  <c r="I30" i="1"/>
  <c r="J30" i="1"/>
  <c r="I31" i="1"/>
  <c r="J31" i="1"/>
  <c r="I32" i="1"/>
  <c r="J32" i="1"/>
  <c r="I33" i="1"/>
  <c r="J33" i="1"/>
  <c r="I34" i="1"/>
  <c r="J34" i="1"/>
  <c r="D35" i="1"/>
  <c r="I35" i="1"/>
  <c r="J35" i="1"/>
  <c r="I36" i="1"/>
  <c r="B37" i="1"/>
  <c r="C37" i="1"/>
  <c r="D37" i="1"/>
  <c r="E37" i="1"/>
  <c r="F37" i="1"/>
  <c r="G37" i="1"/>
  <c r="H37" i="1"/>
  <c r="H49" i="1" s="1"/>
  <c r="I39" i="1"/>
  <c r="I48" i="1" s="1"/>
  <c r="J39" i="1"/>
  <c r="D40" i="1"/>
  <c r="I40" i="1"/>
  <c r="J40" i="1"/>
  <c r="I41" i="1"/>
  <c r="J41" i="1"/>
  <c r="I42" i="1"/>
  <c r="J42" i="1"/>
  <c r="I43" i="1"/>
  <c r="J43" i="1"/>
  <c r="D44" i="1"/>
  <c r="D48" i="1" s="1"/>
  <c r="I44" i="1"/>
  <c r="J44" i="1"/>
  <c r="I45" i="1"/>
  <c r="J45" i="1"/>
  <c r="I46" i="1"/>
  <c r="J46" i="1"/>
  <c r="I47" i="1"/>
  <c r="J47" i="1"/>
  <c r="B48" i="1"/>
  <c r="B49" i="1" s="1"/>
  <c r="B90" i="1" s="1"/>
  <c r="C48" i="1"/>
  <c r="E48" i="1"/>
  <c r="F48" i="1"/>
  <c r="F49" i="1" s="1"/>
  <c r="G48" i="1"/>
  <c r="H48" i="1"/>
  <c r="J48" i="1"/>
  <c r="E49" i="1"/>
  <c r="I57" i="1"/>
  <c r="J57" i="1"/>
  <c r="J66" i="1" s="1"/>
  <c r="I58" i="1"/>
  <c r="J58" i="1"/>
  <c r="I59" i="1"/>
  <c r="J59" i="1"/>
  <c r="I60" i="1"/>
  <c r="J60" i="1"/>
  <c r="I61" i="1"/>
  <c r="J61" i="1"/>
  <c r="I62" i="1"/>
  <c r="I63" i="1"/>
  <c r="I64" i="1"/>
  <c r="J64" i="1"/>
  <c r="B66" i="1"/>
  <c r="C66" i="1"/>
  <c r="C89" i="1" s="1"/>
  <c r="D66" i="1"/>
  <c r="D89" i="1" s="1"/>
  <c r="E66" i="1"/>
  <c r="F66" i="1"/>
  <c r="G66" i="1"/>
  <c r="G89" i="1" s="1"/>
  <c r="H66" i="1"/>
  <c r="H89" i="1" s="1"/>
  <c r="I66" i="1"/>
  <c r="I68" i="1"/>
  <c r="J68" i="1"/>
  <c r="J77" i="1" s="1"/>
  <c r="I69" i="1"/>
  <c r="I70" i="1"/>
  <c r="J70" i="1"/>
  <c r="I71" i="1"/>
  <c r="J71" i="1"/>
  <c r="I72" i="1"/>
  <c r="J72" i="1"/>
  <c r="I73" i="1"/>
  <c r="J73" i="1"/>
  <c r="I74" i="1"/>
  <c r="J74" i="1"/>
  <c r="I76" i="1"/>
  <c r="J76" i="1"/>
  <c r="B77" i="1"/>
  <c r="C77" i="1"/>
  <c r="D77" i="1"/>
  <c r="E77" i="1"/>
  <c r="E89" i="1" s="1"/>
  <c r="F77" i="1"/>
  <c r="G77" i="1"/>
  <c r="H77" i="1"/>
  <c r="I77" i="1"/>
  <c r="I79" i="1"/>
  <c r="J79" i="1"/>
  <c r="J80" i="1"/>
  <c r="J88" i="1" s="1"/>
  <c r="I81" i="1"/>
  <c r="J81" i="1"/>
  <c r="I82" i="1"/>
  <c r="I88" i="1" s="1"/>
  <c r="J82" i="1"/>
  <c r="I83" i="1"/>
  <c r="J83" i="1"/>
  <c r="I84" i="1"/>
  <c r="J84" i="1"/>
  <c r="I85" i="1"/>
  <c r="J85" i="1"/>
  <c r="I86" i="1"/>
  <c r="J86" i="1"/>
  <c r="I87" i="1"/>
  <c r="J87" i="1"/>
  <c r="B88" i="1"/>
  <c r="C88" i="1"/>
  <c r="D88" i="1"/>
  <c r="E88" i="1"/>
  <c r="F88" i="1"/>
  <c r="G88" i="1"/>
  <c r="H88" i="1"/>
  <c r="B89" i="1"/>
  <c r="F89" i="1"/>
  <c r="G90" i="1" l="1"/>
  <c r="D49" i="1"/>
  <c r="D90" i="1" s="1"/>
  <c r="E90" i="1"/>
  <c r="E91" i="1" s="1"/>
  <c r="F90" i="1"/>
  <c r="H90" i="1"/>
  <c r="H50" i="1"/>
  <c r="F91" i="1" l="1"/>
  <c r="G91" i="1"/>
  <c r="H91" i="1"/>
  <c r="E50" i="1"/>
  <c r="F50" i="1"/>
  <c r="G50" i="1"/>
</calcChain>
</file>

<file path=xl/sharedStrings.xml><?xml version="1.0" encoding="utf-8"?>
<sst xmlns="http://schemas.openxmlformats.org/spreadsheetml/2006/main" count="169" uniqueCount="91">
  <si>
    <t>Udział procentowy w całości godzin</t>
  </si>
  <si>
    <t>Ogółem godzin w semestrach 1-7</t>
  </si>
  <si>
    <t>Ogółem godzin w semestrach 5-7</t>
  </si>
  <si>
    <t xml:space="preserve">Σ   </t>
  </si>
  <si>
    <t>e</t>
  </si>
  <si>
    <t>Projekt inżynierski i egzamin dyplomowy</t>
  </si>
  <si>
    <t>z</t>
  </si>
  <si>
    <t>Seminarium dyplomowe 2</t>
  </si>
  <si>
    <t xml:space="preserve">Energooszczędne techniki i technologie w ogrodnictwie </t>
  </si>
  <si>
    <t>Technologie współspalania paliw</t>
  </si>
  <si>
    <t>Projektowanie zakładów ekoenergetycznych</t>
  </si>
  <si>
    <t>Ekonomika i organizacja produkcji energii odnawialnej</t>
  </si>
  <si>
    <t xml:space="preserve">Ogniwa paliwowe i fotowoltaiczne </t>
  </si>
  <si>
    <t xml:space="preserve">Wentylacja i klimatyzacja budynków </t>
  </si>
  <si>
    <t xml:space="preserve">Zarządzanie energią w gminie </t>
  </si>
  <si>
    <t>SEMESTR VII</t>
  </si>
  <si>
    <t>Seminarium dyplomowe 1</t>
  </si>
  <si>
    <t>Praktyka zawodowa - 4 tygodnie</t>
  </si>
  <si>
    <t>Funkcjonowanie ekosystemów</t>
  </si>
  <si>
    <t xml:space="preserve">Energia słoneczna, wiatru i wód </t>
  </si>
  <si>
    <t xml:space="preserve">Geotermia </t>
  </si>
  <si>
    <t xml:space="preserve">Sterowanie i napędy hydrostatyczne </t>
  </si>
  <si>
    <t xml:space="preserve">Technologie produkcji biopaliw stałych </t>
  </si>
  <si>
    <t>Teoria i konstrukcja maszyn rolniczych i spożywczych 2</t>
  </si>
  <si>
    <t xml:space="preserve">Biopaliwa i maszyny cieplne </t>
  </si>
  <si>
    <t>SEMESTR VI</t>
  </si>
  <si>
    <t>Teoria i konstrukcja maszyn rolniczych i spożywczych 1</t>
  </si>
  <si>
    <t xml:space="preserve">Energetyczne wykorzystanie odpadów komunalnych i przemysłowych </t>
  </si>
  <si>
    <t>Biogazownie rolnicze i przemysłowe</t>
  </si>
  <si>
    <t>Technologie pozyskiwania i zagospodarowywania biomasy roślinnej</t>
  </si>
  <si>
    <t xml:space="preserve">Techniki grzewcze </t>
  </si>
  <si>
    <t xml:space="preserve">Podstawy chłodnictwa </t>
  </si>
  <si>
    <t xml:space="preserve">Biotechnologia odnawialnych źródeł energii </t>
  </si>
  <si>
    <t xml:space="preserve">Fizyczne podstawy energii ze źródeł odnawialnych </t>
  </si>
  <si>
    <t>Automatyka</t>
  </si>
  <si>
    <t>SEMESTR V</t>
  </si>
  <si>
    <t>Ćwiczeń tygodniowo</t>
  </si>
  <si>
    <t>Wykładów tygodniowo</t>
  </si>
  <si>
    <t>Ćw. ter.</t>
  </si>
  <si>
    <t>Ćw. lab.</t>
  </si>
  <si>
    <t>Ćw. aud.</t>
  </si>
  <si>
    <t>Wykłady</t>
  </si>
  <si>
    <t>Godziny ogółem</t>
  </si>
  <si>
    <t>Forma zal.</t>
  </si>
  <si>
    <t>ECTS</t>
  </si>
  <si>
    <t>Przedmiot</t>
  </si>
  <si>
    <t>Udział procentowy [%]</t>
  </si>
  <si>
    <t>Ogółem godzin w semestrach 1 - 4</t>
  </si>
  <si>
    <t>Utrzymanie i odnowa maszyn</t>
  </si>
  <si>
    <t>Eksploatacja maszyn przetwórstwa spożywczego</t>
  </si>
  <si>
    <t>Eksploatacja maszyn leśnych</t>
  </si>
  <si>
    <t>Eksploatacja maszyn rolniczych</t>
  </si>
  <si>
    <t>Gospodarka energetyczna</t>
  </si>
  <si>
    <t xml:space="preserve">Ergonomia i bezpieczeństwo pracy oraz ochrona własności intelektualnej </t>
  </si>
  <si>
    <t>Organizacja produkcji rolniczej i usług</t>
  </si>
  <si>
    <t>Konstrukcje maszyn</t>
  </si>
  <si>
    <t>Język obcy 3</t>
  </si>
  <si>
    <t>SEMESTR IV</t>
  </si>
  <si>
    <t>Przedmiot humanistyczny 3</t>
  </si>
  <si>
    <t>Pojazdy rolnicze i leśne</t>
  </si>
  <si>
    <t>Maszynoznawstwo przetwórstwa spożywczego</t>
  </si>
  <si>
    <t>Maszynoznawstwo leśne</t>
  </si>
  <si>
    <t>Maszynoznawstwo rolnicze</t>
  </si>
  <si>
    <t>Technika cieplna</t>
  </si>
  <si>
    <t>Modelowanie systemów dynamicznych</t>
  </si>
  <si>
    <t>Elektrotechnika i elektronika</t>
  </si>
  <si>
    <t>Język obcy 2</t>
  </si>
  <si>
    <t>SEMESTR III</t>
  </si>
  <si>
    <t xml:space="preserve">Przedmiot humanistyczny 2 </t>
  </si>
  <si>
    <t>Grafika inżynierska 2</t>
  </si>
  <si>
    <t>Mechanika techniczna</t>
  </si>
  <si>
    <t>Nauka o materiałach</t>
  </si>
  <si>
    <t xml:space="preserve">Rachunek kosztów dla inżynierów </t>
  </si>
  <si>
    <t>Technologia żywności</t>
  </si>
  <si>
    <t>Matematyka 2</t>
  </si>
  <si>
    <t>Wychowanie fizyczne 2</t>
  </si>
  <si>
    <t>Język obcy 1</t>
  </si>
  <si>
    <t>SEMESTR II</t>
  </si>
  <si>
    <t>Wychowanie fizyczne 1</t>
  </si>
  <si>
    <t xml:space="preserve">Metodologia studiów  </t>
  </si>
  <si>
    <t>Przedmiot humanistyczny 1</t>
  </si>
  <si>
    <t xml:space="preserve">Zarządzanie i logistyka w przedsiębiorstwie </t>
  </si>
  <si>
    <t>Grafika inżynierska 1</t>
  </si>
  <si>
    <t xml:space="preserve">Technologia informacyjna </t>
  </si>
  <si>
    <t>Fizyka</t>
  </si>
  <si>
    <t xml:space="preserve">Produkcja rolnicza i leśna </t>
  </si>
  <si>
    <t xml:space="preserve">Chemia </t>
  </si>
  <si>
    <t>Matematyka 1</t>
  </si>
  <si>
    <t xml:space="preserve">SEMESTR I </t>
  </si>
  <si>
    <t xml:space="preserve">Kierunek inżynieria rolnicza i leśna, specjalność odnawialne  źródła energii i ekoenergetyka, studia stacjonarne pierwszego stopnia.  Rok akademicki 2019/2020, zatwierdzony uchwałą Rady Wydziału dn. 26.04.2019, obowiązuje w semestrze I-VII  </t>
  </si>
  <si>
    <t>WYDZIAŁ INŻYNIERII PRODUKCJI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</si>
</sst>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.00&quot; zł&quot;_-;\-* #,##0.00&quot; zł&quot;_-;_-* \-??&quot; zł&quot;_-;_-@_-"/>
  </numFmts>
  <fonts count="15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CE"/>
      <family val="2"/>
      <charset val="238"/>
    </font>
    <font>
      <sz val="10.5"/>
      <name val="Arial Narrow"/>
      <family val="2"/>
      <charset val="238"/>
    </font>
    <font>
      <sz val="11"/>
      <color indexed="8"/>
      <name val="Calibri"/>
      <family val="2"/>
    </font>
    <font>
      <sz val="6"/>
      <name val="Arial"/>
      <family val="2"/>
      <charset val="238"/>
    </font>
    <font>
      <b/>
      <sz val="9"/>
      <name val="Arial"/>
      <family val="2"/>
      <charset val="238"/>
    </font>
    <font>
      <sz val="9"/>
      <name val="Arial Narrow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165" fontId="8" fillId="0" borderId="0"/>
  </cellStyleXfs>
  <cellXfs count="110">
    <xf numFmtId="0" fontId="0" fillId="0" borderId="0" xfId="0"/>
    <xf numFmtId="0" fontId="1" fillId="2" borderId="0" xfId="1" applyFont="1" applyFill="1"/>
    <xf numFmtId="0" fontId="1" fillId="2" borderId="0" xfId="1" applyFont="1" applyFill="1" applyBorder="1"/>
    <xf numFmtId="0" fontId="2" fillId="2" borderId="0" xfId="1" applyFont="1" applyFill="1"/>
    <xf numFmtId="0" fontId="3" fillId="2" borderId="0" xfId="2" applyFont="1" applyFill="1" applyBorder="1" applyAlignment="1">
      <alignment horizontal="center" vertical="center"/>
    </xf>
    <xf numFmtId="164" fontId="4" fillId="2" borderId="1" xfId="2" applyNumberFormat="1" applyFont="1" applyFill="1" applyBorder="1" applyAlignment="1">
      <alignment horizontal="center" vertical="center"/>
    </xf>
    <xf numFmtId="164" fontId="4" fillId="2" borderId="2" xfId="2" applyNumberFormat="1" applyFont="1" applyFill="1" applyBorder="1" applyAlignment="1">
      <alignment horizontal="center" vertical="center"/>
    </xf>
    <xf numFmtId="164" fontId="4" fillId="2" borderId="3" xfId="2" applyNumberFormat="1" applyFont="1" applyFill="1" applyBorder="1" applyAlignment="1">
      <alignment horizontal="center" vertical="center"/>
    </xf>
    <xf numFmtId="1" fontId="4" fillId="2" borderId="0" xfId="2" applyNumberFormat="1" applyFont="1" applyFill="1" applyBorder="1" applyAlignment="1">
      <alignment horizontal="center" vertical="center"/>
    </xf>
    <xf numFmtId="1" fontId="5" fillId="2" borderId="0" xfId="2" applyNumberFormat="1" applyFont="1" applyFill="1" applyAlignment="1">
      <alignment vertical="center"/>
    </xf>
    <xf numFmtId="1" fontId="4" fillId="2" borderId="1" xfId="2" applyNumberFormat="1" applyFont="1" applyFill="1" applyBorder="1" applyAlignment="1">
      <alignment horizontal="left" vertical="center"/>
    </xf>
    <xf numFmtId="1" fontId="6" fillId="2" borderId="0" xfId="2" applyNumberFormat="1" applyFont="1" applyFill="1" applyBorder="1" applyAlignment="1">
      <alignment horizontal="center" vertical="center"/>
    </xf>
    <xf numFmtId="1" fontId="4" fillId="2" borderId="1" xfId="2" applyNumberFormat="1" applyFont="1" applyFill="1" applyBorder="1" applyAlignment="1">
      <alignment horizontal="center"/>
    </xf>
    <xf numFmtId="1" fontId="4" fillId="2" borderId="4" xfId="2" applyNumberFormat="1" applyFont="1" applyFill="1" applyBorder="1" applyAlignment="1">
      <alignment horizontal="center"/>
    </xf>
    <xf numFmtId="1" fontId="4" fillId="2" borderId="3" xfId="2" applyNumberFormat="1" applyFont="1" applyFill="1" applyBorder="1" applyAlignment="1">
      <alignment horizontal="center"/>
    </xf>
    <xf numFmtId="1" fontId="4" fillId="2" borderId="5" xfId="2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vertical="center"/>
    </xf>
    <xf numFmtId="1" fontId="5" fillId="2" borderId="0" xfId="2" applyNumberFormat="1" applyFont="1" applyFill="1" applyBorder="1" applyAlignment="1">
      <alignment horizontal="center" vertical="center"/>
    </xf>
    <xf numFmtId="1" fontId="4" fillId="2" borderId="1" xfId="2" applyNumberFormat="1" applyFont="1" applyFill="1" applyBorder="1" applyAlignment="1">
      <alignment horizontal="center" vertical="center"/>
    </xf>
    <xf numFmtId="1" fontId="4" fillId="2" borderId="6" xfId="2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right" vertical="center"/>
    </xf>
    <xf numFmtId="1" fontId="5" fillId="2" borderId="6" xfId="2" applyNumberFormat="1" applyFont="1" applyFill="1" applyBorder="1" applyAlignment="1">
      <alignment horizontal="center" vertical="center"/>
    </xf>
    <xf numFmtId="1" fontId="5" fillId="2" borderId="1" xfId="2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/>
    </xf>
    <xf numFmtId="0" fontId="5" fillId="2" borderId="1" xfId="1" applyFont="1" applyFill="1" applyBorder="1"/>
    <xf numFmtId="0" fontId="5" fillId="2" borderId="1" xfId="2" applyNumberFormat="1" applyFont="1" applyFill="1" applyBorder="1" applyAlignment="1">
      <alignment horizontal="center" vertical="center"/>
    </xf>
    <xf numFmtId="0" fontId="5" fillId="2" borderId="1" xfId="2" applyFont="1" applyFill="1" applyBorder="1"/>
    <xf numFmtId="0" fontId="4" fillId="2" borderId="2" xfId="2" applyFont="1" applyFill="1" applyBorder="1" applyAlignment="1">
      <alignment horizontal="left" vertical="center"/>
    </xf>
    <xf numFmtId="0" fontId="4" fillId="2" borderId="7" xfId="2" applyFont="1" applyFill="1" applyBorder="1" applyAlignment="1">
      <alignment horizontal="left" vertical="center"/>
    </xf>
    <xf numFmtId="0" fontId="4" fillId="2" borderId="5" xfId="2" applyFont="1" applyFill="1" applyBorder="1" applyAlignment="1">
      <alignment horizontal="left" vertical="center"/>
    </xf>
    <xf numFmtId="0" fontId="5" fillId="2" borderId="0" xfId="2" applyNumberFormat="1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1" fontId="5" fillId="2" borderId="0" xfId="1" applyNumberFormat="1" applyFont="1" applyFill="1" applyBorder="1" applyAlignment="1">
      <alignment horizontal="center"/>
    </xf>
    <xf numFmtId="0" fontId="7" fillId="2" borderId="1" xfId="1" applyFont="1" applyFill="1" applyBorder="1"/>
    <xf numFmtId="165" fontId="4" fillId="2" borderId="8" xfId="3" applyFont="1" applyFill="1" applyBorder="1" applyAlignment="1" applyProtection="1">
      <alignment horizontal="center" vertical="center" textRotation="90"/>
    </xf>
    <xf numFmtId="165" fontId="4" fillId="2" borderId="8" xfId="3" applyFont="1" applyFill="1" applyBorder="1" applyAlignment="1" applyProtection="1">
      <alignment horizontal="center" vertical="center" textRotation="90" wrapText="1"/>
    </xf>
    <xf numFmtId="49" fontId="4" fillId="2" borderId="8" xfId="3" applyNumberFormat="1" applyFont="1" applyFill="1" applyBorder="1" applyAlignment="1" applyProtection="1">
      <alignment horizontal="center" vertical="center" textRotation="90" wrapText="1"/>
    </xf>
    <xf numFmtId="1" fontId="4" fillId="2" borderId="8" xfId="2" applyNumberFormat="1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vertical="center"/>
    </xf>
    <xf numFmtId="0" fontId="9" fillId="2" borderId="0" xfId="2" applyFont="1" applyFill="1" applyBorder="1" applyAlignment="1">
      <alignment horizontal="center"/>
    </xf>
    <xf numFmtId="164" fontId="10" fillId="2" borderId="0" xfId="2" applyNumberFormat="1" applyFont="1" applyFill="1" applyBorder="1" applyAlignment="1">
      <alignment horizontal="center"/>
    </xf>
    <xf numFmtId="1" fontId="2" fillId="2" borderId="0" xfId="2" applyNumberFormat="1" applyFont="1" applyFill="1" applyBorder="1" applyAlignment="1">
      <alignment horizontal="center"/>
    </xf>
    <xf numFmtId="9" fontId="2" fillId="2" borderId="0" xfId="2" applyNumberFormat="1" applyFont="1" applyFill="1" applyBorder="1" applyAlignment="1">
      <alignment horizontal="center"/>
    </xf>
    <xf numFmtId="1" fontId="10" fillId="2" borderId="0" xfId="2" applyNumberFormat="1" applyFont="1" applyFill="1" applyBorder="1" applyAlignment="1">
      <alignment horizontal="center"/>
    </xf>
    <xf numFmtId="1" fontId="11" fillId="2" borderId="0" xfId="2" applyNumberFormat="1" applyFont="1" applyFill="1"/>
    <xf numFmtId="0" fontId="12" fillId="2" borderId="0" xfId="2" applyFont="1" applyFill="1" applyBorder="1" applyAlignment="1">
      <alignment horizontal="right"/>
    </xf>
    <xf numFmtId="0" fontId="9" fillId="2" borderId="0" xfId="2" applyFont="1" applyFill="1" applyBorder="1" applyAlignment="1">
      <alignment horizontal="center"/>
    </xf>
    <xf numFmtId="0" fontId="12" fillId="2" borderId="0" xfId="2" applyFont="1" applyFill="1" applyBorder="1" applyAlignment="1"/>
    <xf numFmtId="0" fontId="3" fillId="0" borderId="0" xfId="2" applyFont="1" applyFill="1" applyBorder="1" applyAlignment="1">
      <alignment horizontal="center" vertical="center"/>
    </xf>
    <xf numFmtId="164" fontId="4" fillId="0" borderId="0" xfId="2" applyNumberFormat="1" applyFont="1" applyFill="1" applyBorder="1" applyAlignment="1">
      <alignment horizontal="center" vertical="center"/>
    </xf>
    <xf numFmtId="164" fontId="4" fillId="0" borderId="1" xfId="2" applyNumberFormat="1" applyFont="1" applyFill="1" applyBorder="1" applyAlignment="1">
      <alignment horizontal="center" vertical="center"/>
    </xf>
    <xf numFmtId="164" fontId="4" fillId="0" borderId="2" xfId="2" applyNumberFormat="1" applyFont="1" applyFill="1" applyBorder="1" applyAlignment="1">
      <alignment horizontal="center" vertical="center"/>
    </xf>
    <xf numFmtId="164" fontId="4" fillId="0" borderId="3" xfId="2" applyNumberFormat="1" applyFont="1" applyFill="1" applyBorder="1" applyAlignment="1">
      <alignment horizontal="center" vertical="center"/>
    </xf>
    <xf numFmtId="1" fontId="13" fillId="0" borderId="0" xfId="2" applyNumberFormat="1" applyFont="1" applyFill="1" applyBorder="1" applyAlignment="1">
      <alignment horizontal="center" vertical="center"/>
    </xf>
    <xf numFmtId="1" fontId="5" fillId="0" borderId="0" xfId="2" applyNumberFormat="1" applyFont="1" applyFill="1" applyAlignment="1">
      <alignment vertical="center"/>
    </xf>
    <xf numFmtId="1" fontId="13" fillId="0" borderId="1" xfId="2" applyNumberFormat="1" applyFont="1" applyFill="1" applyBorder="1" applyAlignment="1">
      <alignment horizontal="left" vertical="center"/>
    </xf>
    <xf numFmtId="1" fontId="6" fillId="0" borderId="9" xfId="2" applyNumberFormat="1" applyFont="1" applyFill="1" applyBorder="1" applyAlignment="1">
      <alignment horizontal="center" vertical="center"/>
    </xf>
    <xf numFmtId="1" fontId="4" fillId="0" borderId="0" xfId="2" applyNumberFormat="1" applyFont="1" applyFill="1" applyBorder="1" applyAlignment="1">
      <alignment horizontal="center" vertical="center"/>
    </xf>
    <xf numFmtId="1" fontId="4" fillId="0" borderId="3" xfId="2" applyNumberFormat="1" applyFont="1" applyFill="1" applyBorder="1" applyAlignment="1">
      <alignment horizontal="center" vertical="center"/>
    </xf>
    <xf numFmtId="1" fontId="4" fillId="0" borderId="5" xfId="2" applyNumberFormat="1" applyFont="1" applyFill="1" applyBorder="1" applyAlignment="1">
      <alignment horizontal="center" vertical="center"/>
    </xf>
    <xf numFmtId="1" fontId="4" fillId="0" borderId="1" xfId="2" applyNumberFormat="1" applyFont="1" applyFill="1" applyBorder="1" applyAlignment="1">
      <alignment horizontal="center" vertical="center"/>
    </xf>
    <xf numFmtId="1" fontId="4" fillId="0" borderId="4" xfId="2" applyNumberFormat="1" applyFont="1" applyFill="1" applyBorder="1" applyAlignment="1">
      <alignment horizontal="center" vertical="center"/>
    </xf>
    <xf numFmtId="1" fontId="4" fillId="0" borderId="3" xfId="2" applyNumberFormat="1" applyFont="1" applyFill="1" applyBorder="1" applyAlignment="1">
      <alignment horizontal="center"/>
    </xf>
    <xf numFmtId="1" fontId="4" fillId="0" borderId="5" xfId="2" applyNumberFormat="1" applyFont="1" applyFill="1" applyBorder="1" applyAlignment="1">
      <alignment horizontal="center"/>
    </xf>
    <xf numFmtId="1" fontId="4" fillId="0" borderId="1" xfId="2" applyNumberFormat="1" applyFont="1" applyFill="1" applyBorder="1" applyAlignment="1">
      <alignment horizontal="center"/>
    </xf>
    <xf numFmtId="0" fontId="6" fillId="0" borderId="1" xfId="2" applyFont="1" applyFill="1" applyBorder="1" applyAlignment="1">
      <alignment vertical="center"/>
    </xf>
    <xf numFmtId="1" fontId="4" fillId="0" borderId="2" xfId="2" applyNumberFormat="1" applyFont="1" applyFill="1" applyBorder="1" applyAlignment="1">
      <alignment horizontal="center" vertical="center"/>
    </xf>
    <xf numFmtId="1" fontId="4" fillId="0" borderId="10" xfId="2" applyNumberFormat="1" applyFont="1" applyFill="1" applyBorder="1" applyAlignment="1">
      <alignment horizontal="center" vertical="center"/>
    </xf>
    <xf numFmtId="1" fontId="4" fillId="0" borderId="6" xfId="2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right" vertical="center"/>
    </xf>
    <xf numFmtId="1" fontId="5" fillId="0" borderId="1" xfId="2" applyNumberFormat="1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14" fillId="0" borderId="1" xfId="0" applyFont="1" applyFill="1" applyBorder="1"/>
    <xf numFmtId="0" fontId="4" fillId="0" borderId="2" xfId="2" applyFont="1" applyFill="1" applyBorder="1" applyAlignment="1">
      <alignment vertical="center"/>
    </xf>
    <xf numFmtId="0" fontId="4" fillId="0" borderId="7" xfId="2" applyFont="1" applyFill="1" applyBorder="1" applyAlignment="1">
      <alignment vertical="center"/>
    </xf>
    <xf numFmtId="0" fontId="4" fillId="0" borderId="5" xfId="2" applyFont="1" applyFill="1" applyBorder="1" applyAlignment="1">
      <alignment vertical="center"/>
    </xf>
    <xf numFmtId="1" fontId="5" fillId="0" borderId="5" xfId="2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0" fontId="5" fillId="0" borderId="3" xfId="0" applyFont="1" applyFill="1" applyBorder="1"/>
    <xf numFmtId="0" fontId="0" fillId="2" borderId="0" xfId="0" applyFill="1"/>
    <xf numFmtId="1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1" fontId="5" fillId="0" borderId="1" xfId="2" applyNumberFormat="1" applyFont="1" applyFill="1" applyBorder="1" applyAlignment="1">
      <alignment horizontal="center"/>
    </xf>
    <xf numFmtId="0" fontId="5" fillId="0" borderId="2" xfId="2" applyFont="1" applyFill="1" applyBorder="1" applyAlignment="1">
      <alignment vertical="center"/>
    </xf>
    <xf numFmtId="0" fontId="5" fillId="0" borderId="7" xfId="2" applyFont="1" applyFill="1" applyBorder="1" applyAlignment="1">
      <alignment vertical="center"/>
    </xf>
    <xf numFmtId="0" fontId="4" fillId="0" borderId="11" xfId="2" applyFont="1" applyFill="1" applyBorder="1" applyAlignment="1">
      <alignment horizontal="right" vertical="center"/>
    </xf>
    <xf numFmtId="1" fontId="5" fillId="0" borderId="2" xfId="2" applyNumberFormat="1" applyFont="1" applyFill="1" applyBorder="1" applyAlignment="1">
      <alignment horizontal="center"/>
    </xf>
    <xf numFmtId="0" fontId="5" fillId="0" borderId="3" xfId="2" applyFont="1" applyFill="1" applyBorder="1"/>
    <xf numFmtId="0" fontId="5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2" applyFont="1" applyFill="1" applyBorder="1" applyAlignment="1">
      <alignment vertical="center"/>
    </xf>
    <xf numFmtId="0" fontId="5" fillId="0" borderId="9" xfId="2" applyFont="1" applyFill="1" applyBorder="1" applyAlignment="1">
      <alignment vertical="center"/>
    </xf>
    <xf numFmtId="0" fontId="4" fillId="0" borderId="10" xfId="2" applyFont="1" applyFill="1" applyBorder="1" applyAlignment="1">
      <alignment vertical="center"/>
    </xf>
    <xf numFmtId="0" fontId="5" fillId="0" borderId="6" xfId="2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1" fontId="5" fillId="0" borderId="6" xfId="2" applyNumberFormat="1" applyFont="1" applyFill="1" applyBorder="1" applyAlignment="1">
      <alignment horizontal="center"/>
    </xf>
    <xf numFmtId="0" fontId="5" fillId="0" borderId="1" xfId="2" applyFont="1" applyFill="1" applyBorder="1"/>
    <xf numFmtId="0" fontId="5" fillId="2" borderId="1" xfId="0" applyFont="1" applyFill="1" applyBorder="1" applyAlignment="1">
      <alignment horizontal="center"/>
    </xf>
    <xf numFmtId="0" fontId="4" fillId="2" borderId="12" xfId="2" applyFont="1" applyFill="1" applyBorder="1" applyAlignment="1">
      <alignment horizontal="left" vertical="center"/>
    </xf>
    <xf numFmtId="0" fontId="4" fillId="2" borderId="0" xfId="2" applyFont="1" applyFill="1" applyBorder="1" applyAlignment="1">
      <alignment horizontal="left" vertical="center"/>
    </xf>
    <xf numFmtId="0" fontId="4" fillId="2" borderId="13" xfId="2" applyFont="1" applyFill="1" applyBorder="1" applyAlignment="1">
      <alignment horizontal="left" vertical="center"/>
    </xf>
    <xf numFmtId="1" fontId="3" fillId="2" borderId="0" xfId="2" applyNumberFormat="1" applyFont="1" applyFill="1" applyBorder="1" applyAlignment="1">
      <alignment horizontal="center" vertical="center" wrapText="1"/>
    </xf>
    <xf numFmtId="0" fontId="13" fillId="2" borderId="0" xfId="2" applyFont="1" applyFill="1" applyAlignment="1">
      <alignment horizontal="center"/>
    </xf>
  </cellXfs>
  <cellStyles count="4">
    <cellStyle name="Normalny" xfId="0" builtinId="0"/>
    <cellStyle name="Normalny 2" xfId="2" xr:uid="{5764697B-DF00-4D51-B185-6AEA017BD307}"/>
    <cellStyle name="Normalny 3" xfId="1" xr:uid="{358F402E-EABE-4046-9A53-2215F6DABE44}"/>
    <cellStyle name="Walutowy 2" xfId="3" xr:uid="{4EF6223E-DAB0-4BB1-9839-33A591E9C8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2324100</xdr:colOff>
      <xdr:row>49</xdr:row>
      <xdr:rowOff>0</xdr:rowOff>
    </xdr:from>
    <xdr:ext cx="50800" cy="234949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239E110B-10CB-48D3-B70C-958AB8405206}"/>
            </a:ext>
          </a:extLst>
        </xdr:cNvPr>
        <xdr:cNvSpPr txBox="1">
          <a:spLocks noChangeArrowheads="1"/>
        </xdr:cNvSpPr>
      </xdr:nvSpPr>
      <xdr:spPr bwMode="auto">
        <a:xfrm>
          <a:off x="657225" y="8867775"/>
          <a:ext cx="50800" cy="23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328C0-4D78-49C2-AC44-F06E5BF7B0D6}">
  <sheetPr>
    <tabColor indexed="14"/>
  </sheetPr>
  <dimension ref="A1:BE504"/>
  <sheetViews>
    <sheetView tabSelected="1" topLeftCell="A25" zoomScaleNormal="100" workbookViewId="0">
      <selection activeCell="M44" sqref="M44"/>
    </sheetView>
  </sheetViews>
  <sheetFormatPr defaultColWidth="8.625" defaultRowHeight="12.75"/>
  <cols>
    <col min="1" max="1" width="46.625" style="1" customWidth="1"/>
    <col min="2" max="10" width="6.875" style="1" customWidth="1"/>
    <col min="11" max="11" width="8.875" style="1" bestFit="1" customWidth="1"/>
    <col min="12" max="16384" width="8.625" style="1"/>
  </cols>
  <sheetData>
    <row r="1" spans="1:10" ht="15">
      <c r="A1" s="109" t="s">
        <v>90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42.6" customHeight="1">
      <c r="A2" s="108" t="s">
        <v>89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17" customHeight="1">
      <c r="A3" s="41" t="s">
        <v>45</v>
      </c>
      <c r="B3" s="40" t="s">
        <v>44</v>
      </c>
      <c r="C3" s="38" t="s">
        <v>43</v>
      </c>
      <c r="D3" s="38" t="s">
        <v>42</v>
      </c>
      <c r="E3" s="37" t="s">
        <v>41</v>
      </c>
      <c r="F3" s="39" t="s">
        <v>40</v>
      </c>
      <c r="G3" s="39" t="s">
        <v>39</v>
      </c>
      <c r="H3" s="38" t="s">
        <v>38</v>
      </c>
      <c r="I3" s="37" t="s">
        <v>37</v>
      </c>
      <c r="J3" s="37" t="s">
        <v>36</v>
      </c>
    </row>
    <row r="4" spans="1:10" ht="16.5">
      <c r="A4" s="107" t="s">
        <v>88</v>
      </c>
      <c r="B4" s="106"/>
      <c r="C4" s="106"/>
      <c r="D4" s="106"/>
      <c r="E4" s="106"/>
      <c r="F4" s="106"/>
      <c r="G4" s="106"/>
      <c r="H4" s="106"/>
      <c r="I4" s="106"/>
      <c r="J4" s="105"/>
    </row>
    <row r="5" spans="1:10" customFormat="1" ht="16.5">
      <c r="A5" s="78" t="s">
        <v>87</v>
      </c>
      <c r="B5" s="77">
        <v>6</v>
      </c>
      <c r="C5" s="76" t="s">
        <v>6</v>
      </c>
      <c r="D5" s="74">
        <f>SUM(E5:H5)</f>
        <v>60</v>
      </c>
      <c r="E5" s="96">
        <v>30</v>
      </c>
      <c r="F5" s="104">
        <v>15</v>
      </c>
      <c r="G5" s="104">
        <v>15</v>
      </c>
      <c r="H5" s="74"/>
      <c r="I5" s="74">
        <f>ROUNDUP(E5/15,0)</f>
        <v>2</v>
      </c>
      <c r="J5" s="74">
        <f>ROUNDUP((F5+G5+H5)/15,0)</f>
        <v>2</v>
      </c>
    </row>
    <row r="6" spans="1:10" customFormat="1" ht="16.5">
      <c r="A6" s="78" t="s">
        <v>86</v>
      </c>
      <c r="B6" s="77">
        <v>5</v>
      </c>
      <c r="C6" s="76" t="s">
        <v>4</v>
      </c>
      <c r="D6" s="74">
        <v>45</v>
      </c>
      <c r="E6" s="96">
        <v>15</v>
      </c>
      <c r="F6" s="96">
        <v>10</v>
      </c>
      <c r="G6" s="96">
        <v>20</v>
      </c>
      <c r="H6" s="74"/>
      <c r="I6" s="74">
        <f>ROUNDUP(E6/15,0)</f>
        <v>1</v>
      </c>
      <c r="J6" s="74">
        <f>ROUNDUP((F6+G6+H6)/15,0)</f>
        <v>2</v>
      </c>
    </row>
    <row r="7" spans="1:10" customFormat="1" ht="16.5">
      <c r="A7" s="78" t="s">
        <v>85</v>
      </c>
      <c r="B7" s="77">
        <v>4</v>
      </c>
      <c r="C7" s="76" t="s">
        <v>4</v>
      </c>
      <c r="D7" s="74">
        <f>SUM(E7:H7)</f>
        <v>45</v>
      </c>
      <c r="E7" s="96">
        <v>30</v>
      </c>
      <c r="F7" s="95">
        <v>15</v>
      </c>
      <c r="G7" s="95"/>
      <c r="H7" s="74"/>
      <c r="I7" s="74">
        <f>ROUNDUP(E7/15,0)</f>
        <v>2</v>
      </c>
      <c r="J7" s="74">
        <f>ROUNDUP((F7+G7+H7)/15,0)</f>
        <v>1</v>
      </c>
    </row>
    <row r="8" spans="1:10" customFormat="1" ht="16.5">
      <c r="A8" s="103" t="s">
        <v>84</v>
      </c>
      <c r="B8" s="102">
        <v>5</v>
      </c>
      <c r="C8" s="76" t="s">
        <v>4</v>
      </c>
      <c r="D8" s="74">
        <v>45</v>
      </c>
      <c r="E8" s="101">
        <v>15</v>
      </c>
      <c r="F8" s="100">
        <v>10</v>
      </c>
      <c r="G8" s="100">
        <v>20</v>
      </c>
      <c r="H8" s="74"/>
      <c r="I8" s="74">
        <f>ROUNDUP(E8/15,0)</f>
        <v>1</v>
      </c>
      <c r="J8" s="74">
        <f>ROUNDUP((F8+G8+H8)/15,0)</f>
        <v>2</v>
      </c>
    </row>
    <row r="9" spans="1:10" customFormat="1" ht="16.5">
      <c r="A9" s="78" t="s">
        <v>83</v>
      </c>
      <c r="B9" s="77">
        <v>3</v>
      </c>
      <c r="C9" s="76" t="s">
        <v>6</v>
      </c>
      <c r="D9" s="74">
        <f>SUM(E9:H9)</f>
        <v>30</v>
      </c>
      <c r="E9" s="96">
        <v>15</v>
      </c>
      <c r="F9" s="96"/>
      <c r="G9" s="96">
        <v>15</v>
      </c>
      <c r="H9" s="74"/>
      <c r="I9" s="74">
        <f>ROUNDUP(E9/15,0)</f>
        <v>1</v>
      </c>
      <c r="J9" s="74">
        <f>ROUNDUP((F9+G9+H9)/15,0)</f>
        <v>1</v>
      </c>
    </row>
    <row r="10" spans="1:10" customFormat="1" ht="16.5">
      <c r="A10" s="85" t="s">
        <v>82</v>
      </c>
      <c r="B10" s="84">
        <v>2</v>
      </c>
      <c r="C10" s="76" t="s">
        <v>6</v>
      </c>
      <c r="D10" s="74">
        <v>30</v>
      </c>
      <c r="E10" s="74">
        <v>15</v>
      </c>
      <c r="F10" s="74">
        <v>5</v>
      </c>
      <c r="G10" s="74">
        <v>10</v>
      </c>
      <c r="H10" s="74"/>
      <c r="I10" s="74">
        <f>ROUNDUP(E10/15,0)</f>
        <v>1</v>
      </c>
      <c r="J10" s="74">
        <f>ROUNDUP((F10+G10+H10)/15,0)</f>
        <v>1</v>
      </c>
    </row>
    <row r="11" spans="1:10" customFormat="1" ht="16.5">
      <c r="A11" s="85" t="s">
        <v>81</v>
      </c>
      <c r="B11" s="84">
        <v>3</v>
      </c>
      <c r="C11" s="76" t="s">
        <v>6</v>
      </c>
      <c r="D11" s="74">
        <v>30</v>
      </c>
      <c r="E11" s="74">
        <v>15</v>
      </c>
      <c r="F11" s="74">
        <v>5</v>
      </c>
      <c r="G11" s="74">
        <v>10</v>
      </c>
      <c r="H11" s="74"/>
      <c r="I11" s="74">
        <f>ROUNDUP(E11/15,0)</f>
        <v>1</v>
      </c>
      <c r="J11" s="74">
        <f>ROUNDUP((F11+G11+H11)/15,0)</f>
        <v>1</v>
      </c>
    </row>
    <row r="12" spans="1:10" customFormat="1" ht="16.5">
      <c r="A12" s="27" t="s">
        <v>80</v>
      </c>
      <c r="B12" s="77">
        <v>2</v>
      </c>
      <c r="C12" s="76" t="s">
        <v>6</v>
      </c>
      <c r="D12" s="74">
        <v>30</v>
      </c>
      <c r="E12" s="96">
        <v>30</v>
      </c>
      <c r="F12" s="96"/>
      <c r="G12" s="96"/>
      <c r="H12" s="74"/>
      <c r="I12" s="74">
        <f>ROUNDUP(E12/15,0)</f>
        <v>2</v>
      </c>
      <c r="J12" s="74">
        <f>ROUNDUP((F12+G12+H12)/15,0)</f>
        <v>0</v>
      </c>
    </row>
    <row r="13" spans="1:10" customFormat="1" ht="16.5">
      <c r="A13" s="78" t="s">
        <v>79</v>
      </c>
      <c r="B13" s="77">
        <v>0</v>
      </c>
      <c r="C13" s="76" t="s">
        <v>6</v>
      </c>
      <c r="D13" s="74">
        <v>5</v>
      </c>
      <c r="E13" s="96">
        <v>5</v>
      </c>
      <c r="F13" s="96"/>
      <c r="G13" s="96"/>
      <c r="H13" s="74"/>
      <c r="I13" s="74">
        <f>ROUNDUP(E13/15,0)</f>
        <v>1</v>
      </c>
      <c r="J13" s="74">
        <f>ROUNDUP((F13+G13+H13)/15,0)</f>
        <v>0</v>
      </c>
    </row>
    <row r="14" spans="1:10" customFormat="1" ht="16.5">
      <c r="A14" s="94" t="s">
        <v>78</v>
      </c>
      <c r="B14" s="93">
        <v>0</v>
      </c>
      <c r="C14" s="76" t="s">
        <v>6</v>
      </c>
      <c r="D14" s="74">
        <v>30</v>
      </c>
      <c r="E14" s="74"/>
      <c r="F14" s="74">
        <v>30</v>
      </c>
      <c r="G14" s="75"/>
      <c r="H14" s="74"/>
      <c r="I14" s="74">
        <f>ROUNDUP(E14/15,0)</f>
        <v>0</v>
      </c>
      <c r="J14" s="74">
        <f>ROUNDUP((F14+G14+H14)/15,0)</f>
        <v>2</v>
      </c>
    </row>
    <row r="15" spans="1:10" customFormat="1" ht="16.5">
      <c r="A15" s="73" t="s">
        <v>3</v>
      </c>
      <c r="B15" s="18">
        <f>SUM(B5:B14)</f>
        <v>30</v>
      </c>
      <c r="C15" s="72">
        <f>COUNTIF(C5:C14,"e")</f>
        <v>3</v>
      </c>
      <c r="D15" s="63">
        <f>SUM(D5:D14)</f>
        <v>350</v>
      </c>
      <c r="E15" s="63">
        <f>SUM(E5:E14)</f>
        <v>170</v>
      </c>
      <c r="F15" s="63">
        <f>SUM(F5:F14)</f>
        <v>90</v>
      </c>
      <c r="G15" s="63">
        <f>SUM(G5:G14)</f>
        <v>90</v>
      </c>
      <c r="H15" s="63">
        <f>SUM(H5:H14)</f>
        <v>0</v>
      </c>
      <c r="I15" s="63">
        <f>SUM(I5:I14)</f>
        <v>12</v>
      </c>
      <c r="J15" s="63">
        <f>SUM(J5:J14)</f>
        <v>12</v>
      </c>
    </row>
    <row r="16" spans="1:10" customFormat="1" ht="16.5">
      <c r="A16" s="99" t="s">
        <v>77</v>
      </c>
      <c r="B16" s="98"/>
      <c r="C16" s="98"/>
      <c r="D16" s="98"/>
      <c r="E16" s="98"/>
      <c r="F16" s="98"/>
      <c r="G16" s="98"/>
      <c r="H16" s="98"/>
      <c r="I16" s="98"/>
      <c r="J16" s="97"/>
    </row>
    <row r="17" spans="1:11" ht="16.5">
      <c r="A17" s="94" t="s">
        <v>76</v>
      </c>
      <c r="B17" s="93">
        <v>2</v>
      </c>
      <c r="C17" s="76" t="s">
        <v>6</v>
      </c>
      <c r="D17" s="74">
        <v>30</v>
      </c>
      <c r="E17" s="74"/>
      <c r="F17" s="74"/>
      <c r="G17" s="75">
        <v>30</v>
      </c>
      <c r="H17" s="74"/>
      <c r="I17" s="74">
        <f>ROUNDUP(E17/15,0)</f>
        <v>0</v>
      </c>
      <c r="J17" s="74">
        <f>ROUNDUP((F17+G17+H17)/15,0)</f>
        <v>2</v>
      </c>
      <c r="K17" s="3"/>
    </row>
    <row r="18" spans="1:11" ht="16.5">
      <c r="A18" s="94" t="s">
        <v>75</v>
      </c>
      <c r="B18" s="93">
        <v>0</v>
      </c>
      <c r="C18" s="76" t="s">
        <v>6</v>
      </c>
      <c r="D18" s="74">
        <v>30</v>
      </c>
      <c r="E18" s="74"/>
      <c r="F18" s="74">
        <v>30</v>
      </c>
      <c r="G18" s="75"/>
      <c r="H18" s="74"/>
      <c r="I18" s="74">
        <f>ROUNDUP(E18/15,0)</f>
        <v>0</v>
      </c>
      <c r="J18" s="74">
        <f>ROUNDUP((F18+G18+H18)/15,0)</f>
        <v>2</v>
      </c>
      <c r="K18" s="3"/>
    </row>
    <row r="19" spans="1:11" ht="16.5">
      <c r="A19" s="94" t="s">
        <v>74</v>
      </c>
      <c r="B19" s="93">
        <v>7</v>
      </c>
      <c r="C19" s="76" t="s">
        <v>4</v>
      </c>
      <c r="D19" s="74">
        <v>75</v>
      </c>
      <c r="E19" s="74">
        <v>30</v>
      </c>
      <c r="F19" s="24">
        <v>30</v>
      </c>
      <c r="G19" s="28">
        <v>15</v>
      </c>
      <c r="H19" s="74"/>
      <c r="I19" s="74">
        <f>ROUNDUP(E19/15,0)</f>
        <v>2</v>
      </c>
      <c r="J19" s="74">
        <f>ROUNDUP((F19+G19+H19)/15,0)</f>
        <v>3</v>
      </c>
      <c r="K19" s="3"/>
    </row>
    <row r="20" spans="1:11" ht="16.5">
      <c r="A20" s="78" t="s">
        <v>73</v>
      </c>
      <c r="B20" s="77">
        <v>3</v>
      </c>
      <c r="C20" s="76" t="s">
        <v>6</v>
      </c>
      <c r="D20" s="74">
        <v>30</v>
      </c>
      <c r="E20" s="96">
        <v>15</v>
      </c>
      <c r="F20" s="95">
        <v>5</v>
      </c>
      <c r="G20" s="95">
        <v>10</v>
      </c>
      <c r="H20" s="74"/>
      <c r="I20" s="74">
        <f>ROUNDUP(E20/15,0)</f>
        <v>1</v>
      </c>
      <c r="J20" s="74">
        <f>ROUNDUP((F20+G20+H20)/15,0)</f>
        <v>1</v>
      </c>
      <c r="K20" s="3"/>
    </row>
    <row r="21" spans="1:11" ht="16.5">
      <c r="A21" s="94" t="s">
        <v>72</v>
      </c>
      <c r="B21" s="93">
        <v>3</v>
      </c>
      <c r="C21" s="76" t="s">
        <v>6</v>
      </c>
      <c r="D21" s="74">
        <v>30</v>
      </c>
      <c r="E21" s="74">
        <v>15</v>
      </c>
      <c r="F21" s="74">
        <v>5</v>
      </c>
      <c r="G21" s="75">
        <v>10</v>
      </c>
      <c r="H21" s="74"/>
      <c r="I21" s="74">
        <f>ROUNDUP(E21/15,0)</f>
        <v>1</v>
      </c>
      <c r="J21" s="74">
        <f>ROUNDUP((F21+G21+H21)/15,0)</f>
        <v>1</v>
      </c>
      <c r="K21" s="3"/>
    </row>
    <row r="22" spans="1:11" ht="16.5">
      <c r="A22" s="94" t="s">
        <v>71</v>
      </c>
      <c r="B22" s="93">
        <v>5</v>
      </c>
      <c r="C22" s="76" t="s">
        <v>4</v>
      </c>
      <c r="D22" s="74">
        <v>60</v>
      </c>
      <c r="E22" s="74">
        <v>30</v>
      </c>
      <c r="F22" s="74">
        <v>10</v>
      </c>
      <c r="G22" s="75">
        <v>20</v>
      </c>
      <c r="H22" s="74"/>
      <c r="I22" s="74">
        <f>ROUNDUP(E22/15,0)</f>
        <v>2</v>
      </c>
      <c r="J22" s="74">
        <f>ROUNDUP((F22+G22+H22)/15,0)</f>
        <v>2</v>
      </c>
      <c r="K22" s="3"/>
    </row>
    <row r="23" spans="1:11" ht="16.5">
      <c r="A23" s="94" t="s">
        <v>70</v>
      </c>
      <c r="B23" s="93">
        <v>5</v>
      </c>
      <c r="C23" s="76" t="s">
        <v>4</v>
      </c>
      <c r="D23" s="74">
        <f>SUM(E23:H23)</f>
        <v>45</v>
      </c>
      <c r="E23" s="74">
        <v>15</v>
      </c>
      <c r="F23" s="74">
        <v>10</v>
      </c>
      <c r="G23" s="74">
        <v>20</v>
      </c>
      <c r="H23" s="74"/>
      <c r="I23" s="74">
        <f>ROUNDUP(E23/15,0)</f>
        <v>1</v>
      </c>
      <c r="J23" s="74">
        <f>ROUNDUP((F23+G23+H23)/15,0)</f>
        <v>2</v>
      </c>
      <c r="K23" s="3"/>
    </row>
    <row r="24" spans="1:11" ht="16.5">
      <c r="A24" s="78" t="s">
        <v>69</v>
      </c>
      <c r="B24" s="77">
        <v>3</v>
      </c>
      <c r="C24" s="76" t="s">
        <v>6</v>
      </c>
      <c r="D24" s="74">
        <v>30</v>
      </c>
      <c r="E24" s="74"/>
      <c r="F24" s="74">
        <v>10</v>
      </c>
      <c r="G24" s="75">
        <v>20</v>
      </c>
      <c r="H24" s="74"/>
      <c r="I24" s="74">
        <f>ROUNDUP(E24/15,0)</f>
        <v>0</v>
      </c>
      <c r="J24" s="74">
        <f>ROUNDUP((F24+G24+H24)/15,0)</f>
        <v>2</v>
      </c>
      <c r="K24" s="3"/>
    </row>
    <row r="25" spans="1:11" ht="16.5">
      <c r="A25" s="85" t="s">
        <v>68</v>
      </c>
      <c r="B25" s="84">
        <v>2</v>
      </c>
      <c r="C25" s="76" t="s">
        <v>6</v>
      </c>
      <c r="D25" s="74">
        <v>30</v>
      </c>
      <c r="E25" s="74">
        <v>30</v>
      </c>
      <c r="F25" s="74"/>
      <c r="G25" s="74"/>
      <c r="H25" s="74"/>
      <c r="I25" s="74">
        <f>ROUNDUP(E25/15,0)</f>
        <v>2</v>
      </c>
      <c r="J25" s="74">
        <f>ROUNDUP((F25+G25+H25)/15,0)</f>
        <v>0</v>
      </c>
      <c r="K25" s="3"/>
    </row>
    <row r="26" spans="1:11" ht="16.5">
      <c r="A26" s="92" t="s">
        <v>3</v>
      </c>
      <c r="B26" s="63">
        <f>SUM(B17:B25)</f>
        <v>30</v>
      </c>
      <c r="C26" s="72">
        <f>COUNTIF(C17:C25,"e")</f>
        <v>3</v>
      </c>
      <c r="D26" s="63">
        <f>SUM(D17:D25)</f>
        <v>360</v>
      </c>
      <c r="E26" s="63">
        <f>SUM(E17:E25)</f>
        <v>135</v>
      </c>
      <c r="F26" s="63">
        <f>SUM(F17:F25)</f>
        <v>100</v>
      </c>
      <c r="G26" s="63">
        <f>SUM(G17:G25)</f>
        <v>125</v>
      </c>
      <c r="H26" s="63">
        <f>SUM(H17:H25)</f>
        <v>0</v>
      </c>
      <c r="I26" s="63">
        <f>SUM(I17:I25)</f>
        <v>9</v>
      </c>
      <c r="J26" s="63">
        <f>SUM(J17:J25)</f>
        <v>15</v>
      </c>
      <c r="K26" s="3"/>
    </row>
    <row r="27" spans="1:11" ht="16.5">
      <c r="A27" s="82" t="s">
        <v>67</v>
      </c>
      <c r="B27" s="91"/>
      <c r="C27" s="91"/>
      <c r="D27" s="91"/>
      <c r="E27" s="91"/>
      <c r="F27" s="91"/>
      <c r="G27" s="91"/>
      <c r="H27" s="91"/>
      <c r="I27" s="91"/>
      <c r="J27" s="90"/>
      <c r="K27" s="3"/>
    </row>
    <row r="28" spans="1:11" ht="16.5">
      <c r="A28" s="78" t="s">
        <v>66</v>
      </c>
      <c r="B28" s="77">
        <v>2</v>
      </c>
      <c r="C28" s="76" t="s">
        <v>6</v>
      </c>
      <c r="D28" s="74">
        <v>30</v>
      </c>
      <c r="E28" s="74"/>
      <c r="F28" s="74"/>
      <c r="G28" s="75">
        <v>30</v>
      </c>
      <c r="H28" s="74"/>
      <c r="I28" s="74">
        <f>ROUNDUP(E28/15,0)</f>
        <v>0</v>
      </c>
      <c r="J28" s="74">
        <f>ROUNDUP((F28+G28+H28)/15,0)</f>
        <v>2</v>
      </c>
      <c r="K28" s="3"/>
    </row>
    <row r="29" spans="1:11" customFormat="1" ht="16.5">
      <c r="A29" s="78" t="s">
        <v>65</v>
      </c>
      <c r="B29" s="77">
        <v>4</v>
      </c>
      <c r="C29" s="76" t="s">
        <v>4</v>
      </c>
      <c r="D29" s="74">
        <v>45</v>
      </c>
      <c r="E29" s="74">
        <v>15</v>
      </c>
      <c r="F29" s="74">
        <v>10</v>
      </c>
      <c r="G29" s="75">
        <v>20</v>
      </c>
      <c r="H29" s="74"/>
      <c r="I29" s="74">
        <f>ROUNDUP(E29/15,0)</f>
        <v>1</v>
      </c>
      <c r="J29" s="74">
        <f>ROUNDUP((F29+G29+H29)/15,0)</f>
        <v>2</v>
      </c>
    </row>
    <row r="30" spans="1:11" customFormat="1" ht="16.5">
      <c r="A30" s="29" t="s">
        <v>64</v>
      </c>
      <c r="B30" s="89">
        <v>3</v>
      </c>
      <c r="C30" s="76" t="s">
        <v>6</v>
      </c>
      <c r="D30" s="74">
        <v>45</v>
      </c>
      <c r="E30" s="76">
        <v>15</v>
      </c>
      <c r="F30" s="76">
        <v>10</v>
      </c>
      <c r="G30" s="76">
        <v>20</v>
      </c>
      <c r="H30" s="74"/>
      <c r="I30" s="74">
        <f>ROUNDUP(E30/15,0)</f>
        <v>1</v>
      </c>
      <c r="J30" s="74">
        <f>ROUNDUP((F30+G30+H30)/15,0)</f>
        <v>2</v>
      </c>
    </row>
    <row r="31" spans="1:11" customFormat="1" ht="16.5">
      <c r="A31" s="78" t="s">
        <v>63</v>
      </c>
      <c r="B31" s="77">
        <v>5</v>
      </c>
      <c r="C31" s="76" t="s">
        <v>4</v>
      </c>
      <c r="D31" s="74">
        <v>58</v>
      </c>
      <c r="E31" s="74">
        <v>30</v>
      </c>
      <c r="F31" s="74">
        <v>10</v>
      </c>
      <c r="G31" s="74">
        <v>18</v>
      </c>
      <c r="H31" s="74"/>
      <c r="I31" s="74">
        <f>ROUNDUP(E31/15,0)</f>
        <v>2</v>
      </c>
      <c r="J31" s="74">
        <f>ROUNDUP((F31+G31+H31)/15,0)</f>
        <v>2</v>
      </c>
    </row>
    <row r="32" spans="1:11" customFormat="1" ht="16.5">
      <c r="A32" s="78" t="s">
        <v>62</v>
      </c>
      <c r="B32" s="77">
        <v>4</v>
      </c>
      <c r="C32" s="76" t="s">
        <v>4</v>
      </c>
      <c r="D32" s="74">
        <v>45</v>
      </c>
      <c r="E32" s="74">
        <v>15</v>
      </c>
      <c r="F32" s="74">
        <v>10</v>
      </c>
      <c r="G32" s="75">
        <v>20</v>
      </c>
      <c r="H32" s="74"/>
      <c r="I32" s="74">
        <f>ROUNDUP(E32/15,0)</f>
        <v>1</v>
      </c>
      <c r="J32" s="74">
        <f>ROUNDUP((F32+G32+H32)/15,0)</f>
        <v>2</v>
      </c>
    </row>
    <row r="33" spans="1:10" customFormat="1" ht="16.5">
      <c r="A33" s="78" t="s">
        <v>61</v>
      </c>
      <c r="B33" s="77">
        <v>3</v>
      </c>
      <c r="C33" s="76" t="s">
        <v>6</v>
      </c>
      <c r="D33" s="74">
        <v>30</v>
      </c>
      <c r="E33" s="76">
        <v>15</v>
      </c>
      <c r="F33" s="76">
        <v>5</v>
      </c>
      <c r="G33" s="76">
        <v>10</v>
      </c>
      <c r="H33" s="63"/>
      <c r="I33" s="74">
        <f>ROUNDUP(E33/15,0)</f>
        <v>1</v>
      </c>
      <c r="J33" s="74">
        <f>ROUNDUP((F33+G33+H33)/15,0)</f>
        <v>1</v>
      </c>
    </row>
    <row r="34" spans="1:10" s="86" customFormat="1" ht="16.5">
      <c r="A34" s="88" t="s">
        <v>60</v>
      </c>
      <c r="B34" s="87">
        <v>4</v>
      </c>
      <c r="C34" s="25" t="s">
        <v>4</v>
      </c>
      <c r="D34" s="24">
        <v>45</v>
      </c>
      <c r="E34" s="25">
        <v>15</v>
      </c>
      <c r="F34" s="25">
        <v>6</v>
      </c>
      <c r="G34" s="25">
        <v>20</v>
      </c>
      <c r="H34" s="24">
        <v>4</v>
      </c>
      <c r="I34" s="24">
        <f>ROUNDUP(E34/15,0)</f>
        <v>1</v>
      </c>
      <c r="J34" s="24">
        <f>ROUNDUP((F34+G34+H34)/15,0)</f>
        <v>2</v>
      </c>
    </row>
    <row r="35" spans="1:10" customFormat="1" ht="16.5">
      <c r="A35" s="78" t="s">
        <v>59</v>
      </c>
      <c r="B35" s="77">
        <v>4</v>
      </c>
      <c r="C35" s="76" t="s">
        <v>6</v>
      </c>
      <c r="D35" s="74">
        <f>SUM(E35:H35)</f>
        <v>45</v>
      </c>
      <c r="E35" s="74">
        <v>15</v>
      </c>
      <c r="F35" s="74">
        <v>10</v>
      </c>
      <c r="G35" s="74">
        <v>20</v>
      </c>
      <c r="H35" s="74"/>
      <c r="I35" s="74">
        <f>ROUNDUP(E35/15,0)</f>
        <v>1</v>
      </c>
      <c r="J35" s="74">
        <f>ROUNDUP((F35+G35+H35)/15,0)</f>
        <v>2</v>
      </c>
    </row>
    <row r="36" spans="1:10" customFormat="1" ht="16.5">
      <c r="A36" s="85" t="s">
        <v>58</v>
      </c>
      <c r="B36" s="84">
        <v>1</v>
      </c>
      <c r="C36" s="76" t="s">
        <v>6</v>
      </c>
      <c r="D36" s="74">
        <v>15</v>
      </c>
      <c r="E36" s="74">
        <v>15</v>
      </c>
      <c r="F36" s="74"/>
      <c r="G36" s="74"/>
      <c r="H36" s="74"/>
      <c r="I36" s="74">
        <f>ROUNDUP(E36/15,0)</f>
        <v>1</v>
      </c>
      <c r="J36" s="83">
        <v>0</v>
      </c>
    </row>
    <row r="37" spans="1:10" customFormat="1" ht="16.5">
      <c r="A37" s="73" t="s">
        <v>3</v>
      </c>
      <c r="B37" s="18">
        <f>SUM(B28:B36)</f>
        <v>30</v>
      </c>
      <c r="C37" s="72">
        <f>COUNTIF(C28:C36,"e")</f>
        <v>4</v>
      </c>
      <c r="D37" s="63">
        <f>SUM(D28:D36)</f>
        <v>358</v>
      </c>
      <c r="E37" s="63">
        <f>SUM(E28:E36)</f>
        <v>135</v>
      </c>
      <c r="F37" s="63">
        <f>SUM(F28:F36)</f>
        <v>61</v>
      </c>
      <c r="G37" s="63">
        <f>SUM(G28:G36)</f>
        <v>158</v>
      </c>
      <c r="H37" s="63">
        <f>SUM(H28:H36)</f>
        <v>4</v>
      </c>
      <c r="I37" s="63">
        <f>SUM(I28:I36)</f>
        <v>9</v>
      </c>
      <c r="J37" s="62">
        <f>SUM(J28:J36)</f>
        <v>15</v>
      </c>
    </row>
    <row r="38" spans="1:10" customFormat="1" ht="16.5">
      <c r="A38" s="82" t="s">
        <v>57</v>
      </c>
      <c r="B38" s="81"/>
      <c r="C38" s="81"/>
      <c r="D38" s="81"/>
      <c r="E38" s="81"/>
      <c r="F38" s="81"/>
      <c r="G38" s="81"/>
      <c r="H38" s="81"/>
      <c r="I38" s="81"/>
      <c r="J38" s="80"/>
    </row>
    <row r="39" spans="1:10" customFormat="1" ht="16.5">
      <c r="A39" s="78" t="s">
        <v>56</v>
      </c>
      <c r="B39" s="77">
        <v>4</v>
      </c>
      <c r="C39" s="76" t="s">
        <v>4</v>
      </c>
      <c r="D39" s="74">
        <v>45</v>
      </c>
      <c r="E39" s="74"/>
      <c r="F39" s="74"/>
      <c r="G39" s="75">
        <v>45</v>
      </c>
      <c r="H39" s="74"/>
      <c r="I39" s="74">
        <f>ROUNDUP(E39/15,0)</f>
        <v>0</v>
      </c>
      <c r="J39" s="74">
        <f>ROUNDUP((F39+G39+H39)/15,0)</f>
        <v>3</v>
      </c>
    </row>
    <row r="40" spans="1:10" customFormat="1" ht="16.5">
      <c r="A40" s="78" t="s">
        <v>55</v>
      </c>
      <c r="B40" s="77">
        <v>4</v>
      </c>
      <c r="C40" s="76" t="s">
        <v>4</v>
      </c>
      <c r="D40" s="74">
        <f>SUM(E40:H40)</f>
        <v>45</v>
      </c>
      <c r="E40" s="74">
        <v>15</v>
      </c>
      <c r="F40" s="74">
        <v>10</v>
      </c>
      <c r="G40" s="74">
        <v>20</v>
      </c>
      <c r="H40" s="74"/>
      <c r="I40" s="74">
        <f>ROUNDUP(E40/15,0)</f>
        <v>1</v>
      </c>
      <c r="J40" s="74">
        <f>ROUNDUP((F40+G40+H40)/15,0)</f>
        <v>2</v>
      </c>
    </row>
    <row r="41" spans="1:10" customFormat="1" ht="16.5">
      <c r="A41" s="78" t="s">
        <v>54</v>
      </c>
      <c r="B41" s="77">
        <v>3</v>
      </c>
      <c r="C41" s="76" t="s">
        <v>6</v>
      </c>
      <c r="D41" s="74">
        <v>30</v>
      </c>
      <c r="E41" s="74">
        <v>15</v>
      </c>
      <c r="F41" s="74">
        <v>5</v>
      </c>
      <c r="G41" s="75">
        <v>10</v>
      </c>
      <c r="H41" s="74"/>
      <c r="I41" s="74">
        <f>ROUNDUP(E41/15,0)</f>
        <v>1</v>
      </c>
      <c r="J41" s="74">
        <f>ROUNDUP((F41+G41+H41)/15,0)</f>
        <v>1</v>
      </c>
    </row>
    <row r="42" spans="1:10" customFormat="1" ht="16.5">
      <c r="A42" s="79" t="s">
        <v>53</v>
      </c>
      <c r="B42" s="77">
        <v>3</v>
      </c>
      <c r="C42" s="76" t="s">
        <v>6</v>
      </c>
      <c r="D42" s="74">
        <v>45</v>
      </c>
      <c r="E42" s="74">
        <v>30</v>
      </c>
      <c r="F42" s="74">
        <v>10</v>
      </c>
      <c r="G42" s="75">
        <v>5</v>
      </c>
      <c r="H42" s="74"/>
      <c r="I42" s="74">
        <f>ROUNDUP(E42/15,0)</f>
        <v>2</v>
      </c>
      <c r="J42" s="74">
        <f>ROUNDUP((F42+G42+H42)/15,0)</f>
        <v>1</v>
      </c>
    </row>
    <row r="43" spans="1:10" customFormat="1" ht="16.5">
      <c r="A43" s="78" t="s">
        <v>52</v>
      </c>
      <c r="B43" s="77">
        <v>3</v>
      </c>
      <c r="C43" s="76" t="s">
        <v>6</v>
      </c>
      <c r="D43" s="74">
        <v>35</v>
      </c>
      <c r="E43" s="74">
        <v>15</v>
      </c>
      <c r="F43" s="74">
        <v>7</v>
      </c>
      <c r="G43" s="74">
        <v>13</v>
      </c>
      <c r="H43" s="74"/>
      <c r="I43" s="74">
        <f>ROUNDUP(E43/15,0)</f>
        <v>1</v>
      </c>
      <c r="J43" s="74">
        <f>ROUNDUP((F43+G43+H43)/15,0)</f>
        <v>2</v>
      </c>
    </row>
    <row r="44" spans="1:10" customFormat="1" ht="16.5">
      <c r="A44" s="78" t="s">
        <v>51</v>
      </c>
      <c r="B44" s="77">
        <v>4</v>
      </c>
      <c r="C44" s="76" t="s">
        <v>4</v>
      </c>
      <c r="D44" s="74">
        <f>SUM(E44:H44)</f>
        <v>45</v>
      </c>
      <c r="E44" s="74">
        <v>15</v>
      </c>
      <c r="F44" s="74">
        <v>10</v>
      </c>
      <c r="G44" s="74">
        <v>20</v>
      </c>
      <c r="H44" s="74"/>
      <c r="I44" s="74">
        <f>ROUNDUP(E44/15,0)</f>
        <v>1</v>
      </c>
      <c r="J44" s="74">
        <f>ROUNDUP((F44+G44+H44)/15,0)</f>
        <v>2</v>
      </c>
    </row>
    <row r="45" spans="1:10" customFormat="1" ht="16.5">
      <c r="A45" s="78" t="s">
        <v>50</v>
      </c>
      <c r="B45" s="77">
        <v>2</v>
      </c>
      <c r="C45" s="76" t="s">
        <v>6</v>
      </c>
      <c r="D45" s="74">
        <v>30</v>
      </c>
      <c r="E45" s="74">
        <v>15</v>
      </c>
      <c r="F45" s="74">
        <v>5</v>
      </c>
      <c r="G45" s="75">
        <v>10</v>
      </c>
      <c r="H45" s="74"/>
      <c r="I45" s="74">
        <f>ROUNDUP(E45/15,0)</f>
        <v>1</v>
      </c>
      <c r="J45" s="74">
        <f>ROUNDUP((F45+G45+H45)/15,0)</f>
        <v>1</v>
      </c>
    </row>
    <row r="46" spans="1:10" customFormat="1" ht="16.5">
      <c r="A46" s="78" t="s">
        <v>49</v>
      </c>
      <c r="B46" s="77">
        <v>4</v>
      </c>
      <c r="C46" s="76" t="s">
        <v>4</v>
      </c>
      <c r="D46" s="74">
        <v>45</v>
      </c>
      <c r="E46" s="74">
        <v>15</v>
      </c>
      <c r="F46" s="74">
        <v>6</v>
      </c>
      <c r="G46" s="75">
        <v>20</v>
      </c>
      <c r="H46" s="74">
        <v>4</v>
      </c>
      <c r="I46" s="74">
        <f>ROUNDUP(E46/15,0)</f>
        <v>1</v>
      </c>
      <c r="J46" s="74">
        <f>ROUNDUP((F46+G46+H46)/15,0)</f>
        <v>2</v>
      </c>
    </row>
    <row r="47" spans="1:10" customFormat="1" ht="16.5">
      <c r="A47" s="78" t="s">
        <v>48</v>
      </c>
      <c r="B47" s="77">
        <v>3</v>
      </c>
      <c r="C47" s="76" t="s">
        <v>6</v>
      </c>
      <c r="D47" s="74">
        <v>45</v>
      </c>
      <c r="E47" s="74">
        <v>30</v>
      </c>
      <c r="F47" s="74">
        <v>5</v>
      </c>
      <c r="G47" s="75">
        <v>10</v>
      </c>
      <c r="H47" s="74"/>
      <c r="I47" s="74">
        <f>ROUNDUP(E47/15,0)</f>
        <v>2</v>
      </c>
      <c r="J47" s="74">
        <f>ROUNDUP((F47+G47+H47)/15,0)</f>
        <v>1</v>
      </c>
    </row>
    <row r="48" spans="1:10" customFormat="1" ht="16.5">
      <c r="A48" s="73" t="s">
        <v>3</v>
      </c>
      <c r="B48" s="18">
        <f>SUM(B39:B47)</f>
        <v>30</v>
      </c>
      <c r="C48" s="72">
        <f>COUNTIF(C39:C47,"e")</f>
        <v>4</v>
      </c>
      <c r="D48" s="71">
        <f>SUM(D39:D47)</f>
        <v>365</v>
      </c>
      <c r="E48" s="63">
        <f>SUM(E39:E47)</f>
        <v>150</v>
      </c>
      <c r="F48" s="63">
        <f>SUM(F39:F47)</f>
        <v>58</v>
      </c>
      <c r="G48" s="63">
        <f>SUM(G39:G47)</f>
        <v>153</v>
      </c>
      <c r="H48" s="70">
        <f>SUM(H39:H47)</f>
        <v>4</v>
      </c>
      <c r="I48" s="61">
        <f>SUM(I39:I47)</f>
        <v>10</v>
      </c>
      <c r="J48" s="69">
        <f>SUM(J39:J47)</f>
        <v>15</v>
      </c>
    </row>
    <row r="49" spans="1:11" customFormat="1" ht="16.5">
      <c r="A49" s="68" t="s">
        <v>47</v>
      </c>
      <c r="B49" s="67">
        <f>B15+B26+B37+B48</f>
        <v>120</v>
      </c>
      <c r="C49" s="66">
        <f>C15+C26+C37+C48</f>
        <v>14</v>
      </c>
      <c r="D49" s="65">
        <f>D15+D26+D37+D48</f>
        <v>1433</v>
      </c>
      <c r="E49" s="64">
        <f>E15+E26+E37+E48</f>
        <v>590</v>
      </c>
      <c r="F49" s="63">
        <f>F15+F26+F37+F48</f>
        <v>309</v>
      </c>
      <c r="G49" s="62">
        <f>G15+G26+G37+G48</f>
        <v>526</v>
      </c>
      <c r="H49" s="61">
        <f>H15+H26+H37+H48</f>
        <v>8</v>
      </c>
      <c r="I49" s="60"/>
      <c r="J49" s="59"/>
    </row>
    <row r="50" spans="1:11" ht="16.5">
      <c r="A50" s="58" t="s">
        <v>46</v>
      </c>
      <c r="B50" s="57"/>
      <c r="C50" s="57"/>
      <c r="D50" s="56"/>
      <c r="E50" s="55">
        <f>(E49/D49)*100</f>
        <v>41.172365666434054</v>
      </c>
      <c r="F50" s="54">
        <f>(F49/D49)*100</f>
        <v>21.563154221912072</v>
      </c>
      <c r="G50" s="53">
        <f>(G49/D49)*100</f>
        <v>36.706210746685272</v>
      </c>
      <c r="H50" s="53">
        <f>(H49/D49)*100</f>
        <v>0.55826936496859736</v>
      </c>
      <c r="I50" s="52"/>
      <c r="J50" s="51"/>
      <c r="K50" s="3"/>
    </row>
    <row r="51" spans="1:11" ht="13.5">
      <c r="A51" s="50"/>
      <c r="B51" s="47"/>
      <c r="C51" s="46"/>
      <c r="D51" s="46"/>
      <c r="E51" s="46"/>
      <c r="F51" s="45"/>
      <c r="G51" s="44"/>
      <c r="H51" s="43"/>
      <c r="I51" s="49"/>
      <c r="J51" s="49"/>
      <c r="K51" s="3"/>
    </row>
    <row r="52" spans="1:11" ht="13.5">
      <c r="A52" s="48"/>
      <c r="B52" s="47"/>
      <c r="C52" s="46"/>
      <c r="D52" s="46"/>
      <c r="E52" s="46"/>
      <c r="F52" s="45"/>
      <c r="G52" s="44"/>
      <c r="H52" s="43"/>
      <c r="I52" s="42"/>
      <c r="J52" s="42"/>
      <c r="K52" s="3"/>
    </row>
    <row r="53" spans="1:11">
      <c r="K53" s="3"/>
    </row>
    <row r="54" spans="1:11" ht="13.5">
      <c r="A54" s="48"/>
      <c r="B54" s="47"/>
      <c r="C54" s="46"/>
      <c r="D54" s="46"/>
      <c r="E54" s="46"/>
      <c r="F54" s="45"/>
      <c r="G54" s="44"/>
      <c r="H54" s="43"/>
      <c r="I54" s="42"/>
      <c r="J54" s="42"/>
      <c r="K54" s="3"/>
    </row>
    <row r="55" spans="1:11" ht="114" customHeight="1">
      <c r="A55" s="41" t="s">
        <v>45</v>
      </c>
      <c r="B55" s="40" t="s">
        <v>44</v>
      </c>
      <c r="C55" s="38" t="s">
        <v>43</v>
      </c>
      <c r="D55" s="38" t="s">
        <v>42</v>
      </c>
      <c r="E55" s="37" t="s">
        <v>41</v>
      </c>
      <c r="F55" s="39" t="s">
        <v>40</v>
      </c>
      <c r="G55" s="39" t="s">
        <v>39</v>
      </c>
      <c r="H55" s="38" t="s">
        <v>38</v>
      </c>
      <c r="I55" s="37" t="s">
        <v>37</v>
      </c>
      <c r="J55" s="37" t="s">
        <v>36</v>
      </c>
      <c r="K55" s="3"/>
    </row>
    <row r="56" spans="1:11" ht="16.5">
      <c r="A56" s="32" t="s">
        <v>35</v>
      </c>
      <c r="B56" s="31"/>
      <c r="C56" s="31"/>
      <c r="D56" s="31"/>
      <c r="E56" s="31"/>
      <c r="F56" s="31"/>
      <c r="G56" s="31"/>
      <c r="H56" s="31"/>
      <c r="I56" s="31"/>
      <c r="J56" s="30"/>
      <c r="K56" s="3"/>
    </row>
    <row r="57" spans="1:11" ht="16.5">
      <c r="A57" s="27" t="s">
        <v>34</v>
      </c>
      <c r="B57" s="26">
        <v>4</v>
      </c>
      <c r="C57" s="25" t="s">
        <v>4</v>
      </c>
      <c r="D57" s="24">
        <v>45</v>
      </c>
      <c r="E57" s="24">
        <v>15</v>
      </c>
      <c r="F57" s="24">
        <v>10</v>
      </c>
      <c r="G57" s="28">
        <v>20</v>
      </c>
      <c r="H57" s="24"/>
      <c r="I57" s="24">
        <f>ROUNDUP(E57/15,0)</f>
        <v>1</v>
      </c>
      <c r="J57" s="24">
        <f>ROUNDUP((F57+G57+H57)/15,0)</f>
        <v>2</v>
      </c>
      <c r="K57" s="3"/>
    </row>
    <row r="58" spans="1:11" ht="16.5">
      <c r="A58" s="27" t="s">
        <v>33</v>
      </c>
      <c r="B58" s="26">
        <v>2</v>
      </c>
      <c r="C58" s="25" t="s">
        <v>6</v>
      </c>
      <c r="D58" s="24">
        <v>28</v>
      </c>
      <c r="E58" s="24">
        <v>15</v>
      </c>
      <c r="F58" s="24">
        <v>5</v>
      </c>
      <c r="G58" s="28">
        <v>8</v>
      </c>
      <c r="H58" s="24"/>
      <c r="I58" s="24">
        <f>ROUNDUP(E58/15,0)</f>
        <v>1</v>
      </c>
      <c r="J58" s="24">
        <f>ROUNDUP((F58+G58+H58)/15,0)</f>
        <v>1</v>
      </c>
      <c r="K58" s="3"/>
    </row>
    <row r="59" spans="1:11" ht="16.5">
      <c r="A59" s="27" t="s">
        <v>32</v>
      </c>
      <c r="B59" s="26">
        <v>3</v>
      </c>
      <c r="C59" s="25" t="s">
        <v>6</v>
      </c>
      <c r="D59" s="24">
        <v>30</v>
      </c>
      <c r="E59" s="24">
        <v>15</v>
      </c>
      <c r="F59" s="24">
        <v>5</v>
      </c>
      <c r="G59" s="28">
        <v>10</v>
      </c>
      <c r="H59" s="24"/>
      <c r="I59" s="24">
        <f>ROUNDUP(E59/15,0)</f>
        <v>1</v>
      </c>
      <c r="J59" s="24">
        <f>ROUNDUP((F59+G59+H59)/15,0)</f>
        <v>1</v>
      </c>
      <c r="K59" s="3"/>
    </row>
    <row r="60" spans="1:11" ht="16.5">
      <c r="A60" s="27" t="s">
        <v>31</v>
      </c>
      <c r="B60" s="26">
        <v>4</v>
      </c>
      <c r="C60" s="25" t="s">
        <v>4</v>
      </c>
      <c r="D60" s="24">
        <v>45</v>
      </c>
      <c r="E60" s="25">
        <v>30</v>
      </c>
      <c r="F60" s="25">
        <v>5</v>
      </c>
      <c r="G60" s="25">
        <v>10</v>
      </c>
      <c r="H60" s="24"/>
      <c r="I60" s="24">
        <f>ROUNDUP(E60/15,0)</f>
        <v>2</v>
      </c>
      <c r="J60" s="24">
        <f>ROUNDUP((F60+G60+H60)/15,0)</f>
        <v>1</v>
      </c>
      <c r="K60" s="3"/>
    </row>
    <row r="61" spans="1:11" ht="16.5">
      <c r="A61" s="27" t="s">
        <v>30</v>
      </c>
      <c r="B61" s="26">
        <v>3</v>
      </c>
      <c r="C61" s="25" t="s">
        <v>4</v>
      </c>
      <c r="D61" s="24">
        <v>45</v>
      </c>
      <c r="E61" s="24">
        <v>30</v>
      </c>
      <c r="F61" s="24">
        <v>5</v>
      </c>
      <c r="G61" s="28">
        <v>10</v>
      </c>
      <c r="H61" s="24"/>
      <c r="I61" s="24">
        <f>ROUNDUP(E61/15,0)</f>
        <v>2</v>
      </c>
      <c r="J61" s="24">
        <f>ROUNDUP((F61+G61+H61)/15,0)</f>
        <v>1</v>
      </c>
      <c r="K61" s="3"/>
    </row>
    <row r="62" spans="1:11" ht="16.5">
      <c r="A62" s="36" t="s">
        <v>29</v>
      </c>
      <c r="B62" s="26">
        <v>4</v>
      </c>
      <c r="C62" s="25" t="s">
        <v>4</v>
      </c>
      <c r="D62" s="24">
        <v>45</v>
      </c>
      <c r="E62" s="24">
        <v>30</v>
      </c>
      <c r="F62" s="24">
        <v>5</v>
      </c>
      <c r="G62" s="24">
        <v>10</v>
      </c>
      <c r="H62" s="24"/>
      <c r="I62" s="24">
        <f>ROUNDUP(E62/15,0)</f>
        <v>2</v>
      </c>
      <c r="J62" s="24">
        <v>1</v>
      </c>
      <c r="K62" s="3"/>
    </row>
    <row r="63" spans="1:11" ht="16.5">
      <c r="A63" s="27" t="s">
        <v>28</v>
      </c>
      <c r="B63" s="26">
        <v>4</v>
      </c>
      <c r="C63" s="25" t="s">
        <v>6</v>
      </c>
      <c r="D63" s="24">
        <v>45</v>
      </c>
      <c r="E63" s="24">
        <v>15</v>
      </c>
      <c r="F63" s="24">
        <v>10</v>
      </c>
      <c r="G63" s="28">
        <v>20</v>
      </c>
      <c r="H63" s="24"/>
      <c r="I63" s="24">
        <f>ROUNDUP(E63/15,0)</f>
        <v>1</v>
      </c>
      <c r="J63" s="24">
        <v>2</v>
      </c>
      <c r="K63" s="3"/>
    </row>
    <row r="64" spans="1:11" ht="16.5">
      <c r="A64" s="36" t="s">
        <v>27</v>
      </c>
      <c r="B64" s="26">
        <v>3</v>
      </c>
      <c r="C64" s="25" t="s">
        <v>6</v>
      </c>
      <c r="D64" s="24">
        <v>45</v>
      </c>
      <c r="E64" s="24">
        <v>15</v>
      </c>
      <c r="F64" s="24">
        <v>4</v>
      </c>
      <c r="G64" s="28">
        <v>20</v>
      </c>
      <c r="H64" s="24">
        <v>6</v>
      </c>
      <c r="I64" s="24">
        <f>ROUNDUP(E64/15,0)</f>
        <v>1</v>
      </c>
      <c r="J64" s="24">
        <f>ROUNDUP((F64+G64+H64)/15,0)</f>
        <v>2</v>
      </c>
      <c r="K64" s="3"/>
    </row>
    <row r="65" spans="1:20" ht="16.5">
      <c r="A65" s="27" t="s">
        <v>26</v>
      </c>
      <c r="B65" s="26">
        <v>3</v>
      </c>
      <c r="C65" s="25" t="s">
        <v>6</v>
      </c>
      <c r="D65" s="24">
        <v>45</v>
      </c>
      <c r="E65" s="24">
        <v>15</v>
      </c>
      <c r="F65" s="24">
        <v>10</v>
      </c>
      <c r="G65" s="28">
        <v>20</v>
      </c>
      <c r="H65" s="24"/>
      <c r="I65" s="24">
        <v>1</v>
      </c>
      <c r="J65" s="24">
        <v>2</v>
      </c>
      <c r="K65" s="3"/>
    </row>
    <row r="66" spans="1:20" ht="16.5">
      <c r="A66" s="22" t="s">
        <v>3</v>
      </c>
      <c r="B66" s="18">
        <f>SUM(B57:B65)</f>
        <v>30</v>
      </c>
      <c r="C66" s="21">
        <f>COUNTIF(C57:C65,"e")</f>
        <v>4</v>
      </c>
      <c r="D66" s="18">
        <f>SUM(D57:D65)</f>
        <v>373</v>
      </c>
      <c r="E66" s="18">
        <f>SUM(E57:E65)</f>
        <v>180</v>
      </c>
      <c r="F66" s="18">
        <f>SUM(F57:F65)</f>
        <v>59</v>
      </c>
      <c r="G66" s="18">
        <f>SUM(G57:G65)</f>
        <v>128</v>
      </c>
      <c r="H66" s="18">
        <f>SUM(H57:H65)</f>
        <v>6</v>
      </c>
      <c r="I66" s="18">
        <f>SUM(I57:I65)</f>
        <v>12</v>
      </c>
      <c r="J66" s="18">
        <f>SUM(J57:J65)</f>
        <v>13</v>
      </c>
      <c r="K66" s="3"/>
    </row>
    <row r="67" spans="1:20" ht="16.5">
      <c r="A67" s="32" t="s">
        <v>25</v>
      </c>
      <c r="B67" s="31"/>
      <c r="C67" s="31"/>
      <c r="D67" s="31"/>
      <c r="E67" s="31"/>
      <c r="F67" s="31"/>
      <c r="G67" s="31"/>
      <c r="H67" s="31"/>
      <c r="I67" s="31"/>
      <c r="J67" s="30"/>
      <c r="K67" s="3"/>
    </row>
    <row r="68" spans="1:20" ht="16.5">
      <c r="A68" s="27" t="s">
        <v>24</v>
      </c>
      <c r="B68" s="26">
        <v>4</v>
      </c>
      <c r="C68" s="25" t="s">
        <v>4</v>
      </c>
      <c r="D68" s="24">
        <v>45</v>
      </c>
      <c r="E68" s="24">
        <v>15</v>
      </c>
      <c r="F68" s="24">
        <v>10</v>
      </c>
      <c r="G68" s="28">
        <v>20</v>
      </c>
      <c r="H68" s="24"/>
      <c r="I68" s="24">
        <f>ROUNDUP(E68/15,0)</f>
        <v>1</v>
      </c>
      <c r="J68" s="24">
        <f>ROUNDUP((F68+G68+H68)/15,0)</f>
        <v>2</v>
      </c>
      <c r="K68" s="3"/>
    </row>
    <row r="69" spans="1:20" ht="16.5">
      <c r="A69" s="27" t="s">
        <v>23</v>
      </c>
      <c r="B69" s="26">
        <v>3</v>
      </c>
      <c r="C69" s="25" t="s">
        <v>6</v>
      </c>
      <c r="D69" s="24">
        <v>30</v>
      </c>
      <c r="E69" s="24">
        <v>15</v>
      </c>
      <c r="F69" s="24">
        <v>5</v>
      </c>
      <c r="G69" s="28">
        <v>10</v>
      </c>
      <c r="H69" s="24"/>
      <c r="I69" s="24">
        <f>ROUNDUP(E69/15,0)</f>
        <v>1</v>
      </c>
      <c r="J69" s="24">
        <v>1</v>
      </c>
    </row>
    <row r="70" spans="1:20" ht="16.5">
      <c r="A70" s="27" t="s">
        <v>22</v>
      </c>
      <c r="B70" s="26">
        <v>4</v>
      </c>
      <c r="C70" s="25" t="s">
        <v>4</v>
      </c>
      <c r="D70" s="24">
        <v>45</v>
      </c>
      <c r="E70" s="24">
        <v>15</v>
      </c>
      <c r="F70" s="24">
        <v>10</v>
      </c>
      <c r="G70" s="28">
        <v>20</v>
      </c>
      <c r="H70" s="24"/>
      <c r="I70" s="24">
        <f>ROUNDUP(E70/15,0)</f>
        <v>1</v>
      </c>
      <c r="J70" s="24">
        <f>ROUNDUP((F70+G70+H70)/15,0)</f>
        <v>2</v>
      </c>
      <c r="K70" s="3"/>
    </row>
    <row r="71" spans="1:20" ht="16.5">
      <c r="A71" s="27" t="s">
        <v>21</v>
      </c>
      <c r="B71" s="26">
        <v>3</v>
      </c>
      <c r="C71" s="25" t="s">
        <v>6</v>
      </c>
      <c r="D71" s="24">
        <v>45</v>
      </c>
      <c r="E71" s="24">
        <v>15</v>
      </c>
      <c r="F71" s="24">
        <v>10</v>
      </c>
      <c r="G71" s="24">
        <v>20</v>
      </c>
      <c r="H71" s="24"/>
      <c r="I71" s="24">
        <f>ROUNDUP(E71/15,0)</f>
        <v>1</v>
      </c>
      <c r="J71" s="24">
        <f>ROUNDUP((F71+G71+H71)/15,0)</f>
        <v>2</v>
      </c>
      <c r="K71" s="3"/>
    </row>
    <row r="72" spans="1:20" ht="16.5">
      <c r="A72" s="27" t="s">
        <v>20</v>
      </c>
      <c r="B72" s="26">
        <v>3</v>
      </c>
      <c r="C72" s="25" t="s">
        <v>6</v>
      </c>
      <c r="D72" s="24">
        <v>45</v>
      </c>
      <c r="E72" s="24">
        <v>15</v>
      </c>
      <c r="F72" s="24">
        <v>10</v>
      </c>
      <c r="G72" s="24">
        <v>20</v>
      </c>
      <c r="H72" s="24"/>
      <c r="I72" s="24">
        <f>ROUNDUP(E72/15,0)</f>
        <v>1</v>
      </c>
      <c r="J72" s="24">
        <f>ROUNDUP((F72+G72+H72)/15,0)</f>
        <v>2</v>
      </c>
      <c r="K72" s="3"/>
    </row>
    <row r="73" spans="1:20" ht="16.5">
      <c r="A73" s="27" t="s">
        <v>19</v>
      </c>
      <c r="B73" s="26">
        <v>4</v>
      </c>
      <c r="C73" s="25" t="s">
        <v>4</v>
      </c>
      <c r="D73" s="24">
        <v>45</v>
      </c>
      <c r="E73" s="24">
        <v>30</v>
      </c>
      <c r="F73" s="24">
        <v>15</v>
      </c>
      <c r="G73" s="24"/>
      <c r="H73" s="24"/>
      <c r="I73" s="24">
        <f>ROUNDUP(E73/15,0)</f>
        <v>2</v>
      </c>
      <c r="J73" s="24">
        <f>ROUNDUP((F73+G73+H73)/15,0)</f>
        <v>1</v>
      </c>
      <c r="K73" s="3"/>
    </row>
    <row r="74" spans="1:20" ht="16.5">
      <c r="A74" s="27" t="s">
        <v>18</v>
      </c>
      <c r="B74" s="26">
        <v>2</v>
      </c>
      <c r="C74" s="25" t="s">
        <v>6</v>
      </c>
      <c r="D74" s="24">
        <v>30</v>
      </c>
      <c r="E74" s="24">
        <v>15</v>
      </c>
      <c r="F74" s="24">
        <v>10</v>
      </c>
      <c r="G74" s="24"/>
      <c r="H74" s="24">
        <v>5</v>
      </c>
      <c r="I74" s="24">
        <f>ROUNDUP(E74/15,0)</f>
        <v>1</v>
      </c>
      <c r="J74" s="24">
        <f>ROUNDUP((F74+G74+H74)/15,0)</f>
        <v>1</v>
      </c>
      <c r="K74" s="3"/>
    </row>
    <row r="75" spans="1:20" ht="16.5">
      <c r="A75" s="27" t="s">
        <v>17</v>
      </c>
      <c r="B75" s="26">
        <v>6</v>
      </c>
      <c r="C75" s="25" t="s">
        <v>4</v>
      </c>
      <c r="D75" s="24"/>
      <c r="E75" s="24"/>
      <c r="F75" s="24"/>
      <c r="G75" s="28"/>
      <c r="H75" s="24"/>
      <c r="I75" s="24">
        <v>0</v>
      </c>
      <c r="J75" s="24">
        <v>0</v>
      </c>
    </row>
    <row r="76" spans="1:20" ht="16.5">
      <c r="A76" s="27" t="s">
        <v>16</v>
      </c>
      <c r="B76" s="26">
        <v>1</v>
      </c>
      <c r="C76" s="25" t="s">
        <v>6</v>
      </c>
      <c r="D76" s="24">
        <v>15</v>
      </c>
      <c r="E76" s="24"/>
      <c r="F76" s="24"/>
      <c r="G76" s="28">
        <v>15</v>
      </c>
      <c r="H76" s="24"/>
      <c r="I76" s="24">
        <f>ROUNDUP(E76/15,0)</f>
        <v>0</v>
      </c>
      <c r="J76" s="24">
        <f>ROUNDUP((F76+G76+H76)/15,0)</f>
        <v>1</v>
      </c>
      <c r="K76" s="3"/>
      <c r="L76" s="35"/>
      <c r="M76" s="34"/>
      <c r="N76" s="17"/>
      <c r="O76" s="17"/>
      <c r="P76" s="17"/>
      <c r="Q76" s="33"/>
      <c r="R76" s="17"/>
      <c r="S76" s="17"/>
      <c r="T76" s="17"/>
    </row>
    <row r="77" spans="1:20" ht="16.5">
      <c r="A77" s="22" t="s">
        <v>3</v>
      </c>
      <c r="B77" s="18">
        <f>SUM(B68:B76)</f>
        <v>30</v>
      </c>
      <c r="C77" s="21">
        <f>COUNTIF(C68:C76,"e")</f>
        <v>4</v>
      </c>
      <c r="D77" s="18">
        <f>SUM(D68:D76)</f>
        <v>300</v>
      </c>
      <c r="E77" s="18">
        <f>SUM(E68:E76)</f>
        <v>120</v>
      </c>
      <c r="F77" s="18">
        <f>SUM(F68:F76)</f>
        <v>70</v>
      </c>
      <c r="G77" s="18">
        <f>SUM(G68:G76)</f>
        <v>105</v>
      </c>
      <c r="H77" s="18">
        <f>SUM(H68:H76)</f>
        <v>5</v>
      </c>
      <c r="I77" s="18">
        <f>SUM(I68:I76)</f>
        <v>8</v>
      </c>
      <c r="J77" s="18">
        <f>SUM(J68:J76)</f>
        <v>12</v>
      </c>
      <c r="K77" s="3"/>
    </row>
    <row r="78" spans="1:20" ht="16.5">
      <c r="A78" s="32" t="s">
        <v>15</v>
      </c>
      <c r="B78" s="31"/>
      <c r="C78" s="31"/>
      <c r="D78" s="31"/>
      <c r="E78" s="31"/>
      <c r="F78" s="31"/>
      <c r="G78" s="31"/>
      <c r="H78" s="31"/>
      <c r="I78" s="31"/>
      <c r="J78" s="30"/>
      <c r="K78" s="3"/>
    </row>
    <row r="79" spans="1:20" ht="16.5">
      <c r="A79" s="29" t="s">
        <v>14</v>
      </c>
      <c r="B79" s="26">
        <v>2</v>
      </c>
      <c r="C79" s="25" t="s">
        <v>6</v>
      </c>
      <c r="D79" s="24">
        <v>28</v>
      </c>
      <c r="E79" s="24">
        <v>15</v>
      </c>
      <c r="F79" s="24">
        <v>5</v>
      </c>
      <c r="G79" s="24">
        <v>8</v>
      </c>
      <c r="H79" s="24"/>
      <c r="I79" s="24">
        <f>ROUNDUP(E79/15,0)</f>
        <v>1</v>
      </c>
      <c r="J79" s="24">
        <f>ROUNDUP((F79+G79+H79)/15,0)</f>
        <v>1</v>
      </c>
      <c r="K79" s="3"/>
    </row>
    <row r="80" spans="1:20" s="3" customFormat="1" ht="16.5">
      <c r="A80" s="27" t="s">
        <v>13</v>
      </c>
      <c r="B80" s="26">
        <v>4</v>
      </c>
      <c r="C80" s="25" t="s">
        <v>6</v>
      </c>
      <c r="D80" s="24">
        <v>45</v>
      </c>
      <c r="E80" s="24">
        <v>15</v>
      </c>
      <c r="F80" s="24">
        <v>10</v>
      </c>
      <c r="G80" s="28">
        <v>20</v>
      </c>
      <c r="H80" s="24"/>
      <c r="I80" s="24">
        <v>1</v>
      </c>
      <c r="J80" s="24">
        <f>ROUNDUP((F80+G80+H80)/15,0)</f>
        <v>2</v>
      </c>
    </row>
    <row r="81" spans="1:11" ht="16.5">
      <c r="A81" s="27" t="s">
        <v>12</v>
      </c>
      <c r="B81" s="26">
        <v>4</v>
      </c>
      <c r="C81" s="25" t="s">
        <v>4</v>
      </c>
      <c r="D81" s="24">
        <v>30</v>
      </c>
      <c r="E81" s="24">
        <v>15</v>
      </c>
      <c r="F81" s="24">
        <v>5</v>
      </c>
      <c r="G81" s="28">
        <v>10</v>
      </c>
      <c r="H81" s="24"/>
      <c r="I81" s="24">
        <f>ROUNDUP(E81/15,0)</f>
        <v>1</v>
      </c>
      <c r="J81" s="24">
        <f>ROUNDUP((F81+G81+H81)/15,0)</f>
        <v>1</v>
      </c>
      <c r="K81" s="3"/>
    </row>
    <row r="82" spans="1:11" ht="16.5">
      <c r="A82" s="27" t="s">
        <v>11</v>
      </c>
      <c r="B82" s="26">
        <v>2</v>
      </c>
      <c r="C82" s="25" t="s">
        <v>6</v>
      </c>
      <c r="D82" s="24">
        <v>30</v>
      </c>
      <c r="E82" s="24">
        <v>15</v>
      </c>
      <c r="F82" s="24">
        <v>5</v>
      </c>
      <c r="G82" s="28">
        <v>10</v>
      </c>
      <c r="H82" s="24"/>
      <c r="I82" s="24">
        <f>ROUNDUP(E82/15,0)</f>
        <v>1</v>
      </c>
      <c r="J82" s="24">
        <f>ROUNDUP((F82+G82+H82)/15,0)</f>
        <v>1</v>
      </c>
      <c r="K82" s="3"/>
    </row>
    <row r="83" spans="1:11" ht="16.5">
      <c r="A83" s="27" t="s">
        <v>10</v>
      </c>
      <c r="B83" s="26">
        <v>3</v>
      </c>
      <c r="C83" s="25" t="s">
        <v>6</v>
      </c>
      <c r="D83" s="24">
        <v>43</v>
      </c>
      <c r="E83" s="24">
        <v>15</v>
      </c>
      <c r="F83" s="24">
        <v>10</v>
      </c>
      <c r="G83" s="24">
        <v>18</v>
      </c>
      <c r="H83" s="24"/>
      <c r="I83" s="24">
        <f>ROUNDUP(E83/15,0)</f>
        <v>1</v>
      </c>
      <c r="J83" s="24">
        <f>ROUNDUP((F83+G83+H83)/15,0)</f>
        <v>2</v>
      </c>
    </row>
    <row r="84" spans="1:11" ht="16.5">
      <c r="A84" s="27" t="s">
        <v>9</v>
      </c>
      <c r="B84" s="26">
        <v>3</v>
      </c>
      <c r="C84" s="25" t="s">
        <v>6</v>
      </c>
      <c r="D84" s="24">
        <v>45</v>
      </c>
      <c r="E84" s="24">
        <v>15</v>
      </c>
      <c r="F84" s="24">
        <v>10</v>
      </c>
      <c r="G84" s="24">
        <v>20</v>
      </c>
      <c r="H84" s="24"/>
      <c r="I84" s="24">
        <f>ROUNDUP(E84/15,0)</f>
        <v>1</v>
      </c>
      <c r="J84" s="24">
        <f>ROUNDUP((F84+G84+H84)/15,0)</f>
        <v>2</v>
      </c>
    </row>
    <row r="85" spans="1:11" ht="16.5">
      <c r="A85" s="27" t="s">
        <v>8</v>
      </c>
      <c r="B85" s="26">
        <v>2</v>
      </c>
      <c r="C85" s="25" t="s">
        <v>6</v>
      </c>
      <c r="D85" s="24">
        <v>43</v>
      </c>
      <c r="E85" s="24">
        <v>15</v>
      </c>
      <c r="F85" s="24">
        <v>10</v>
      </c>
      <c r="G85" s="24">
        <v>18</v>
      </c>
      <c r="H85" s="24"/>
      <c r="I85" s="24">
        <f>ROUNDUP(E85/15,0)</f>
        <v>1</v>
      </c>
      <c r="J85" s="24">
        <f>ROUNDUP((F85+G85+H85)/15,0)</f>
        <v>2</v>
      </c>
      <c r="K85" s="3"/>
    </row>
    <row r="86" spans="1:11" ht="16.5">
      <c r="A86" s="27" t="s">
        <v>7</v>
      </c>
      <c r="B86" s="26">
        <v>2</v>
      </c>
      <c r="C86" s="25" t="s">
        <v>6</v>
      </c>
      <c r="D86" s="24">
        <v>30</v>
      </c>
      <c r="E86" s="24"/>
      <c r="F86" s="24"/>
      <c r="G86" s="24">
        <v>30</v>
      </c>
      <c r="H86" s="24"/>
      <c r="I86" s="24">
        <f>ROUNDUP(E86/15,0)</f>
        <v>0</v>
      </c>
      <c r="J86" s="24">
        <f>ROUNDUP((F86+G86+H86)/15,0)</f>
        <v>2</v>
      </c>
      <c r="K86" s="3"/>
    </row>
    <row r="87" spans="1:11" s="3" customFormat="1" ht="16.5">
      <c r="A87" s="27" t="s">
        <v>5</v>
      </c>
      <c r="B87" s="26">
        <v>8</v>
      </c>
      <c r="C87" s="25" t="s">
        <v>4</v>
      </c>
      <c r="D87" s="24"/>
      <c r="E87" s="24"/>
      <c r="F87" s="24"/>
      <c r="G87" s="24"/>
      <c r="H87" s="24"/>
      <c r="I87" s="23">
        <f>ROUNDUP(E87/15,0)</f>
        <v>0</v>
      </c>
      <c r="J87" s="23">
        <f>ROUNDUP((F87+G87+H87)/15,0)</f>
        <v>0</v>
      </c>
    </row>
    <row r="88" spans="1:11" ht="16.5">
      <c r="A88" s="22" t="s">
        <v>3</v>
      </c>
      <c r="B88" s="18">
        <f>SUM(B79:B87)</f>
        <v>30</v>
      </c>
      <c r="C88" s="21">
        <f>COUNTIF(C79:C87,"e")</f>
        <v>2</v>
      </c>
      <c r="D88" s="18">
        <f>SUM(D79:D87)</f>
        <v>294</v>
      </c>
      <c r="E88" s="18">
        <f>SUM(E79:E87)</f>
        <v>105</v>
      </c>
      <c r="F88" s="18">
        <f>SUM(F79:F87)</f>
        <v>55</v>
      </c>
      <c r="G88" s="18">
        <f>SUM(G79:G87)</f>
        <v>134</v>
      </c>
      <c r="H88" s="18">
        <f>SUM(H79:H87)</f>
        <v>0</v>
      </c>
      <c r="I88" s="18">
        <f>SUM(I79:I87)</f>
        <v>7</v>
      </c>
      <c r="J88" s="18">
        <f>SUM(J79:J87)</f>
        <v>13</v>
      </c>
      <c r="K88" s="3"/>
    </row>
    <row r="89" spans="1:11" ht="16.5">
      <c r="A89" s="20" t="s">
        <v>2</v>
      </c>
      <c r="B89" s="18">
        <f>B66+B77+B88</f>
        <v>90</v>
      </c>
      <c r="C89" s="19">
        <f>C66+C77+C88</f>
        <v>10</v>
      </c>
      <c r="D89" s="19">
        <f>D66+D77+D88</f>
        <v>967</v>
      </c>
      <c r="E89" s="18">
        <f>E66+E77+E88</f>
        <v>405</v>
      </c>
      <c r="F89" s="18">
        <f>F66+F77+F88</f>
        <v>184</v>
      </c>
      <c r="G89" s="18">
        <f>G66+G77+G88</f>
        <v>367</v>
      </c>
      <c r="H89" s="18">
        <f>H66+H77+H88</f>
        <v>11</v>
      </c>
      <c r="I89" s="8"/>
      <c r="J89" s="17"/>
      <c r="K89" s="3"/>
    </row>
    <row r="90" spans="1:11" ht="16.5">
      <c r="A90" s="16" t="s">
        <v>1</v>
      </c>
      <c r="B90" s="15">
        <f>B49+B89</f>
        <v>210</v>
      </c>
      <c r="C90" s="14">
        <f>C49+C89</f>
        <v>24</v>
      </c>
      <c r="D90" s="14">
        <f>D49+D89</f>
        <v>2400</v>
      </c>
      <c r="E90" s="13">
        <f>E49+E89</f>
        <v>995</v>
      </c>
      <c r="F90" s="12">
        <f>F49+F89</f>
        <v>493</v>
      </c>
      <c r="G90" s="12">
        <f>G49+G89</f>
        <v>893</v>
      </c>
      <c r="H90" s="12">
        <f>H49+H89</f>
        <v>19</v>
      </c>
      <c r="I90" s="11"/>
      <c r="J90" s="11"/>
      <c r="K90" s="3"/>
    </row>
    <row r="91" spans="1:11" ht="16.5">
      <c r="A91" s="10" t="s">
        <v>0</v>
      </c>
      <c r="B91" s="9"/>
      <c r="C91" s="8"/>
      <c r="D91" s="8"/>
      <c r="E91" s="7">
        <f>(E90/D90)*100</f>
        <v>41.458333333333336</v>
      </c>
      <c r="F91" s="6">
        <f>(F90/D90)*100</f>
        <v>20.541666666666668</v>
      </c>
      <c r="G91" s="5">
        <f>(G90/D90)*100</f>
        <v>37.208333333333329</v>
      </c>
      <c r="H91" s="5">
        <f>(H90/D90)*100</f>
        <v>0.79166666666666674</v>
      </c>
      <c r="I91" s="4"/>
      <c r="J91" s="4"/>
      <c r="K91" s="3"/>
    </row>
    <row r="92" spans="1:11">
      <c r="K92" s="3"/>
    </row>
    <row r="93" spans="1:11">
      <c r="K93" s="3"/>
    </row>
    <row r="94" spans="1:11">
      <c r="K94" s="3"/>
    </row>
    <row r="95" spans="1:11">
      <c r="K95" s="3"/>
    </row>
    <row r="96" spans="1:11">
      <c r="K96" s="3"/>
    </row>
    <row r="97" spans="1:57">
      <c r="K97" s="3"/>
    </row>
    <row r="98" spans="1:57">
      <c r="K98" s="3"/>
    </row>
    <row r="99" spans="1:57">
      <c r="K99" s="3"/>
    </row>
    <row r="100" spans="1:57">
      <c r="K100" s="3"/>
    </row>
    <row r="101" spans="1:57">
      <c r="K101" s="3"/>
    </row>
    <row r="102" spans="1:57">
      <c r="K102" s="3"/>
    </row>
    <row r="103" spans="1:57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3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</row>
    <row r="104" spans="1:57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3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</row>
    <row r="105" spans="1:57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3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</row>
    <row r="106" spans="1:57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3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</row>
    <row r="107" spans="1:5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3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</row>
    <row r="108" spans="1:57" hidden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3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</row>
    <row r="109" spans="1:57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3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</row>
    <row r="110" spans="1:57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3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</row>
    <row r="111" spans="1:57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3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</row>
    <row r="112" spans="1:57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3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</row>
    <row r="113" spans="1:57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3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</row>
    <row r="114" spans="1:57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3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</row>
    <row r="115" spans="1:57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3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</row>
    <row r="116" spans="1:57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3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</row>
    <row r="117" spans="1:5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3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</row>
    <row r="118" spans="1:57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3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</row>
    <row r="119" spans="1:57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3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</row>
    <row r="120" spans="1:57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3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</row>
    <row r="121" spans="1:57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3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</row>
    <row r="122" spans="1:57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3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</row>
    <row r="123" spans="1:57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3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</row>
    <row r="124" spans="1:57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3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</row>
    <row r="125" spans="1:57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3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</row>
    <row r="126" spans="1:57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3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</row>
    <row r="127" spans="1:5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3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</row>
    <row r="128" spans="1:57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3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</row>
    <row r="129" spans="1:57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3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</row>
    <row r="130" spans="1:57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3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</row>
    <row r="131" spans="1:57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3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</row>
    <row r="132" spans="1:57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3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</row>
    <row r="133" spans="1:57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3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</row>
    <row r="134" spans="1:57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3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</row>
    <row r="135" spans="1:57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</row>
    <row r="136" spans="1:57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</row>
    <row r="137" spans="1:5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</row>
    <row r="138" spans="1:57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</row>
    <row r="139" spans="1:57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</row>
    <row r="140" spans="1:57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</row>
    <row r="141" spans="1:57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</row>
    <row r="142" spans="1:57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</row>
    <row r="143" spans="1:57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</row>
    <row r="144" spans="1:57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</row>
    <row r="145" spans="1:57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</row>
    <row r="146" spans="1:57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</row>
    <row r="147" spans="1:5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</row>
    <row r="148" spans="1:57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</row>
    <row r="149" spans="1:57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</row>
    <row r="150" spans="1:57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</row>
    <row r="151" spans="1:57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</row>
    <row r="152" spans="1:57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</row>
    <row r="153" spans="1:57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</row>
    <row r="154" spans="1:57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</row>
    <row r="155" spans="1:57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</row>
    <row r="156" spans="1:57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</row>
    <row r="157" spans="1: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</row>
    <row r="158" spans="1:57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</row>
    <row r="159" spans="1:57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</row>
    <row r="160" spans="1:57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</row>
    <row r="161" spans="1:57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</row>
    <row r="162" spans="1:57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</row>
    <row r="163" spans="1:57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</row>
    <row r="164" spans="1:57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</row>
    <row r="165" spans="1:57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</row>
    <row r="166" spans="1:57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</row>
    <row r="167" spans="1:5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</row>
    <row r="168" spans="1:57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</row>
    <row r="169" spans="1:57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</row>
    <row r="170" spans="1:57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</row>
    <row r="171" spans="1:57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</row>
    <row r="172" spans="1:57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</row>
    <row r="173" spans="1:57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</row>
    <row r="174" spans="1:57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</row>
    <row r="175" spans="1:57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</row>
    <row r="176" spans="1:57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</row>
    <row r="177" spans="1:5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</row>
    <row r="178" spans="1:57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</row>
    <row r="179" spans="1:57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</row>
    <row r="180" spans="1:57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</row>
    <row r="181" spans="1:57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</row>
    <row r="182" spans="1:57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</row>
    <row r="183" spans="1:57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</row>
    <row r="184" spans="1:57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</row>
    <row r="185" spans="1:57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</row>
    <row r="186" spans="1:57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</row>
    <row r="187" spans="1:5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</row>
    <row r="188" spans="1:57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</row>
    <row r="189" spans="1:57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</row>
    <row r="190" spans="1:57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</row>
    <row r="191" spans="1:57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</row>
    <row r="192" spans="1:57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</row>
    <row r="193" spans="1:57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</row>
    <row r="194" spans="1:57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</row>
    <row r="195" spans="1:57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</row>
    <row r="196" spans="1:57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</row>
    <row r="197" spans="1:5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</row>
    <row r="198" spans="1:57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</row>
    <row r="199" spans="1:57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</row>
    <row r="200" spans="1:57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</row>
    <row r="201" spans="1:57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</row>
    <row r="202" spans="1:57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</row>
    <row r="203" spans="1:57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</row>
    <row r="204" spans="1:57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</row>
    <row r="205" spans="1:57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</row>
    <row r="206" spans="1:57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</row>
    <row r="207" spans="1:5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</row>
    <row r="208" spans="1:57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</row>
    <row r="209" spans="1:57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</row>
    <row r="210" spans="1:57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</row>
    <row r="211" spans="1:57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</row>
    <row r="212" spans="1:57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</row>
    <row r="213" spans="1:57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</row>
    <row r="214" spans="1:57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</row>
    <row r="215" spans="1:57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</row>
    <row r="216" spans="1:57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</row>
    <row r="217" spans="1:5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</row>
    <row r="218" spans="1:57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</row>
    <row r="219" spans="1:57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</row>
    <row r="220" spans="1:57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</row>
    <row r="221" spans="1:57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</row>
    <row r="222" spans="1:57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</row>
    <row r="223" spans="1:57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</row>
    <row r="224" spans="1:57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</row>
    <row r="225" spans="1:57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</row>
    <row r="226" spans="1:57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</row>
    <row r="227" spans="1:5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</row>
    <row r="228" spans="1:57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</row>
    <row r="229" spans="1:57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</row>
    <row r="230" spans="1:57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</row>
    <row r="231" spans="1:57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</row>
    <row r="232" spans="1:57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</row>
    <row r="233" spans="1:57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</row>
    <row r="234" spans="1:57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</row>
    <row r="235" spans="1:57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</row>
    <row r="236" spans="1:57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</row>
    <row r="237" spans="1:5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</row>
    <row r="238" spans="1:57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</row>
    <row r="239" spans="1:57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</row>
    <row r="240" spans="1:57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</row>
    <row r="241" spans="1:57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</row>
    <row r="242" spans="1:57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</row>
    <row r="243" spans="1:57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</row>
    <row r="244" spans="1:57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</row>
    <row r="245" spans="1:57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</row>
    <row r="246" spans="1:57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</row>
    <row r="247" spans="1:5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</row>
    <row r="248" spans="1:57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</row>
    <row r="249" spans="1:57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</row>
    <row r="250" spans="1:57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</row>
    <row r="251" spans="1:57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</row>
    <row r="252" spans="1:57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</row>
    <row r="253" spans="1:57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</row>
    <row r="254" spans="1:57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</row>
    <row r="255" spans="1:57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</row>
    <row r="256" spans="1:57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</row>
    <row r="257" spans="1: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</row>
    <row r="258" spans="1:57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</row>
    <row r="259" spans="1:57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</row>
    <row r="260" spans="1:57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</row>
    <row r="261" spans="1:57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</row>
    <row r="262" spans="1:57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</row>
    <row r="263" spans="1:57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</row>
    <row r="264" spans="1:57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</row>
    <row r="265" spans="1:57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</row>
    <row r="266" spans="1:57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</row>
    <row r="267" spans="1:5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</row>
    <row r="268" spans="1:57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</row>
    <row r="269" spans="1:57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</row>
    <row r="270" spans="1:57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</row>
    <row r="271" spans="1:57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</row>
    <row r="272" spans="1:57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</row>
    <row r="273" spans="1:57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</row>
    <row r="274" spans="1:57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</row>
    <row r="275" spans="1:57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</row>
    <row r="276" spans="1:57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</row>
    <row r="277" spans="1:5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</row>
    <row r="278" spans="1:57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</row>
    <row r="279" spans="1:57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</row>
    <row r="280" spans="1:57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</row>
    <row r="281" spans="1:57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</row>
    <row r="282" spans="1:57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</row>
    <row r="283" spans="1:57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</row>
    <row r="284" spans="1:57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</row>
    <row r="285" spans="1:57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</row>
    <row r="286" spans="1:57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</row>
    <row r="287" spans="1:5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</row>
    <row r="288" spans="1:57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</row>
    <row r="289" spans="1:57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</row>
    <row r="290" spans="1:57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</row>
    <row r="291" spans="1:57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</row>
    <row r="292" spans="1:57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</row>
    <row r="293" spans="1:57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</row>
    <row r="294" spans="1:57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</row>
    <row r="295" spans="1:57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</row>
    <row r="296" spans="1:57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</row>
    <row r="297" spans="1:5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</row>
    <row r="298" spans="1:57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</row>
    <row r="299" spans="1:57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</row>
    <row r="300" spans="1:57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</row>
    <row r="301" spans="1:57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</row>
    <row r="302" spans="1:57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</row>
    <row r="303" spans="1:57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</row>
    <row r="304" spans="1:57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</row>
    <row r="305" spans="1:57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</row>
    <row r="306" spans="1:57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</row>
    <row r="307" spans="1:5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</row>
    <row r="308" spans="1:57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</row>
    <row r="309" spans="1:57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</row>
    <row r="310" spans="1:57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</row>
    <row r="311" spans="1:57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</row>
    <row r="312" spans="1:57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</row>
    <row r="313" spans="1:57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</row>
    <row r="314" spans="1:57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</row>
    <row r="315" spans="1:57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</row>
    <row r="316" spans="1:57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</row>
    <row r="317" spans="1:5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</row>
    <row r="318" spans="1:57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</row>
    <row r="319" spans="1:57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</row>
    <row r="320" spans="1:57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</row>
    <row r="321" spans="1:57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</row>
    <row r="322" spans="1:57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</row>
    <row r="323" spans="1:57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</row>
    <row r="324" spans="1:57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</row>
    <row r="325" spans="1:57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</row>
    <row r="326" spans="1:57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</row>
    <row r="327" spans="1:5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</row>
    <row r="328" spans="1:57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</row>
    <row r="329" spans="1:57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</row>
    <row r="330" spans="1:57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</row>
    <row r="331" spans="1:57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</row>
    <row r="332" spans="1:57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</row>
    <row r="333" spans="1:57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</row>
    <row r="334" spans="1:57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</row>
    <row r="335" spans="1:57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</row>
    <row r="336" spans="1:57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</row>
    <row r="337" spans="1:5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</row>
    <row r="338" spans="1:57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</row>
    <row r="339" spans="1:57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</row>
    <row r="340" spans="1:57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</row>
    <row r="341" spans="1:57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</row>
    <row r="342" spans="1:57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</row>
    <row r="343" spans="1:57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</row>
    <row r="344" spans="1:57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</row>
    <row r="345" spans="1:57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</row>
    <row r="346" spans="1:57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</row>
    <row r="347" spans="1:5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</row>
    <row r="348" spans="1:57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</row>
    <row r="349" spans="1:57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</row>
    <row r="350" spans="1:57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</row>
    <row r="351" spans="1:57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</row>
    <row r="352" spans="1:57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</row>
    <row r="353" spans="1:57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</row>
    <row r="354" spans="1:57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</row>
    <row r="355" spans="1:57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</row>
    <row r="356" spans="1:57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</row>
    <row r="357" spans="1: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</row>
    <row r="358" spans="1:57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</row>
    <row r="359" spans="1:57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</row>
    <row r="360" spans="1:57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</row>
    <row r="361" spans="1:57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</row>
    <row r="362" spans="1:57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</row>
    <row r="363" spans="1:57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</row>
    <row r="364" spans="1:57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</row>
    <row r="365" spans="1:57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</row>
    <row r="366" spans="1:57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</row>
    <row r="367" spans="1:5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</row>
    <row r="368" spans="1:57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</row>
    <row r="369" spans="1:57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</row>
    <row r="370" spans="1:57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</row>
    <row r="371" spans="1:57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</row>
    <row r="372" spans="1:57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</row>
    <row r="373" spans="1:57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</row>
    <row r="374" spans="1:57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</row>
    <row r="375" spans="1:57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</row>
    <row r="376" spans="1:57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</row>
    <row r="377" spans="1:5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</row>
    <row r="378" spans="1:57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</row>
    <row r="379" spans="1:57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</row>
    <row r="380" spans="1:57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</row>
    <row r="381" spans="1:57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</row>
    <row r="382" spans="1:57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</row>
    <row r="383" spans="1:57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</row>
    <row r="384" spans="1:57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</row>
    <row r="385" spans="1:57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</row>
    <row r="386" spans="1:57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</row>
    <row r="387" spans="1:5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</row>
    <row r="388" spans="1:57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</row>
    <row r="389" spans="1:57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</row>
    <row r="390" spans="1:57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</row>
    <row r="391" spans="1:57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</row>
    <row r="392" spans="1:57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</row>
    <row r="393" spans="1:57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</row>
    <row r="394" spans="1:57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</row>
    <row r="395" spans="1:57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</row>
    <row r="396" spans="1:57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</row>
    <row r="397" spans="1:5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</row>
    <row r="398" spans="1:57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</row>
    <row r="399" spans="1:57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</row>
    <row r="400" spans="1:57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</row>
    <row r="401" spans="1:57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</row>
    <row r="402" spans="1:57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</row>
    <row r="403" spans="1:57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</row>
    <row r="404" spans="1:57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</row>
    <row r="405" spans="1:57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</row>
    <row r="406" spans="1:57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</row>
    <row r="407" spans="1:5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</row>
    <row r="408" spans="1:57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</row>
    <row r="409" spans="1:57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</row>
    <row r="410" spans="1:57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</row>
    <row r="411" spans="1:57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</row>
    <row r="412" spans="1:57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</row>
    <row r="413" spans="1:57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</row>
    <row r="414" spans="1:57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</row>
    <row r="415" spans="1:57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</row>
    <row r="416" spans="1:57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</row>
    <row r="417" spans="1:5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</row>
    <row r="418" spans="1:57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</row>
    <row r="419" spans="1:57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</row>
    <row r="420" spans="1:57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</row>
    <row r="421" spans="1:57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</row>
    <row r="422" spans="1:57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</row>
    <row r="423" spans="1:57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</row>
    <row r="424" spans="1:57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</row>
    <row r="425" spans="1:57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</row>
    <row r="426" spans="1:57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</row>
    <row r="427" spans="1:5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</row>
    <row r="428" spans="1:57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</row>
    <row r="429" spans="1:57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</row>
    <row r="430" spans="1:57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</row>
    <row r="431" spans="1:57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</row>
    <row r="432" spans="1:57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</row>
    <row r="433" spans="1:57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</row>
    <row r="434" spans="1:57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</row>
    <row r="435" spans="1:57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</row>
    <row r="436" spans="1:57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</row>
    <row r="437" spans="1:5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</row>
    <row r="438" spans="1:57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</row>
    <row r="439" spans="1:57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</row>
    <row r="440" spans="1:57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</row>
    <row r="441" spans="1:57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</row>
    <row r="442" spans="1:57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</row>
    <row r="443" spans="1:57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</row>
    <row r="444" spans="1:57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</row>
    <row r="445" spans="1:57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</row>
    <row r="446" spans="1:57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</row>
    <row r="447" spans="1:5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</row>
    <row r="448" spans="1:57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</row>
    <row r="449" spans="1:57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</row>
    <row r="450" spans="1:57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</row>
    <row r="451" spans="1:57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</row>
    <row r="452" spans="1:57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</row>
    <row r="453" spans="1:57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</row>
    <row r="454" spans="1:57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</row>
    <row r="455" spans="1:57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</row>
    <row r="456" spans="1:57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</row>
    <row r="457" spans="1: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</row>
    <row r="458" spans="1:57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</row>
    <row r="459" spans="1:57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</row>
    <row r="460" spans="1:57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</row>
    <row r="461" spans="1:57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</row>
    <row r="462" spans="1:57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</row>
    <row r="463" spans="1:57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</row>
    <row r="464" spans="1:57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</row>
    <row r="465" spans="1:57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</row>
    <row r="466" spans="1:57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</row>
    <row r="467" spans="1:5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</row>
    <row r="468" spans="1:57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</row>
    <row r="469" spans="1:57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</row>
    <row r="470" spans="1:57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</row>
    <row r="471" spans="1:57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</row>
    <row r="472" spans="1:57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</row>
    <row r="473" spans="1:57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</row>
    <row r="474" spans="1:57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</row>
    <row r="475" spans="1:57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</row>
    <row r="476" spans="1:57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</row>
    <row r="477" spans="1:5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</row>
    <row r="478" spans="1:57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</row>
    <row r="479" spans="1:57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</row>
    <row r="480" spans="1:57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</row>
    <row r="481" spans="1:57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</row>
    <row r="482" spans="1:57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</row>
    <row r="483" spans="1:57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</row>
    <row r="484" spans="1:57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</row>
    <row r="485" spans="1:57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</row>
    <row r="486" spans="1:57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</row>
    <row r="487" spans="1:5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</row>
    <row r="488" spans="1:57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</row>
    <row r="489" spans="1:57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</row>
    <row r="490" spans="1:57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</row>
    <row r="491" spans="1:57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</row>
    <row r="492" spans="1:57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</row>
    <row r="493" spans="1:57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</row>
    <row r="494" spans="1:57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</row>
    <row r="495" spans="1:57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</row>
    <row r="496" spans="1:57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</row>
    <row r="497" spans="1:7">
      <c r="A497" s="2"/>
      <c r="B497" s="2"/>
      <c r="C497" s="2"/>
      <c r="D497" s="2"/>
      <c r="E497" s="2"/>
      <c r="F497" s="2"/>
      <c r="G497" s="2"/>
    </row>
    <row r="498" spans="1:7">
      <c r="A498" s="2"/>
      <c r="B498" s="2"/>
      <c r="C498" s="2"/>
      <c r="D498" s="2"/>
      <c r="E498" s="2"/>
      <c r="F498" s="2"/>
      <c r="G498" s="2"/>
    </row>
    <row r="499" spans="1:7">
      <c r="A499" s="2"/>
      <c r="B499" s="2"/>
      <c r="C499" s="2"/>
      <c r="D499" s="2"/>
      <c r="E499" s="2"/>
      <c r="F499" s="2"/>
      <c r="G499" s="2"/>
    </row>
    <row r="500" spans="1:7">
      <c r="A500" s="2"/>
      <c r="B500" s="2"/>
      <c r="C500" s="2"/>
      <c r="D500" s="2"/>
      <c r="E500" s="2"/>
      <c r="F500" s="2"/>
      <c r="G500" s="2"/>
    </row>
    <row r="501" spans="1:7">
      <c r="A501" s="2"/>
      <c r="B501" s="2"/>
      <c r="C501" s="2"/>
      <c r="D501" s="2"/>
      <c r="E501" s="2"/>
      <c r="F501" s="2"/>
      <c r="G501" s="2"/>
    </row>
    <row r="502" spans="1:7">
      <c r="A502" s="2"/>
      <c r="B502" s="2"/>
      <c r="C502" s="2"/>
      <c r="D502" s="2"/>
      <c r="E502" s="2"/>
      <c r="F502" s="2"/>
      <c r="G502" s="2"/>
    </row>
    <row r="503" spans="1:7">
      <c r="A503" s="2"/>
      <c r="B503" s="2"/>
      <c r="C503" s="2"/>
      <c r="D503" s="2"/>
      <c r="E503" s="2"/>
      <c r="F503" s="2"/>
      <c r="G503" s="2"/>
    </row>
    <row r="504" spans="1:7">
      <c r="A504" s="2"/>
      <c r="B504" s="2"/>
      <c r="C504" s="2"/>
      <c r="D504" s="2"/>
      <c r="E504" s="2"/>
      <c r="F504" s="2"/>
      <c r="G504" s="2"/>
    </row>
  </sheetData>
  <mergeCells count="7">
    <mergeCell ref="A56:J56"/>
    <mergeCell ref="A67:J67"/>
    <mergeCell ref="A78:J78"/>
    <mergeCell ref="A1:J1"/>
    <mergeCell ref="A2:J2"/>
    <mergeCell ref="A4:J4"/>
    <mergeCell ref="I51:J51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OZEiE I st, 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P175</dc:creator>
  <cp:lastModifiedBy>P175</cp:lastModifiedBy>
  <dcterms:created xsi:type="dcterms:W3CDTF">2019-05-22T08:58:27Z</dcterms:created>
  <dcterms:modified xsi:type="dcterms:W3CDTF">2019-05-22T08:59:43Z</dcterms:modified>
</cp:coreProperties>
</file>